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41" yWindow="180" windowWidth="11580" windowHeight="6735" tabRatio="286" activeTab="0"/>
  </bookViews>
  <sheets>
    <sheet name="Tableau" sheetId="1" r:id="rId1"/>
    <sheet name="Obstacles CSV" sheetId="2" r:id="rId2"/>
  </sheets>
  <definedNames>
    <definedName name="_xlnm.Print_Titles" localSheetId="0">'Tableau'!$1:$6</definedName>
    <definedName name="_xlnm.Print_Area" localSheetId="0">'Tableau'!$A$1:$Q$133</definedName>
  </definedNames>
  <calcPr fullCalcOnLoad="1"/>
</workbook>
</file>

<file path=xl/sharedStrings.xml><?xml version="1.0" encoding="utf-8"?>
<sst xmlns="http://schemas.openxmlformats.org/spreadsheetml/2006/main" count="1226" uniqueCount="206">
  <si>
    <t>N°</t>
  </si>
  <si>
    <t>Description</t>
  </si>
  <si>
    <t>X (m)</t>
  </si>
  <si>
    <t>Y (m)</t>
  </si>
  <si>
    <t>Coordonnées</t>
  </si>
  <si>
    <t>Latitudes</t>
  </si>
  <si>
    <t>Longitudes</t>
  </si>
  <si>
    <t>Distance seuil à seuil :</t>
  </si>
  <si>
    <t>N</t>
  </si>
  <si>
    <t>E</t>
  </si>
  <si>
    <t>N° fichier géomètre</t>
  </si>
  <si>
    <t>m</t>
  </si>
  <si>
    <t>Seuil</t>
  </si>
  <si>
    <t>Ft</t>
  </si>
  <si>
    <t>Altitude</t>
  </si>
  <si>
    <t>°</t>
  </si>
  <si>
    <t>'</t>
  </si>
  <si>
    <t>minutes</t>
  </si>
  <si>
    <t>secondes</t>
  </si>
  <si>
    <t>degrés</t>
  </si>
  <si>
    <t>E/W</t>
  </si>
  <si>
    <t>N/S</t>
  </si>
  <si>
    <t>NATURE</t>
  </si>
  <si>
    <t>"</t>
  </si>
  <si>
    <t>W/E</t>
  </si>
  <si>
    <t>LATITUDE</t>
  </si>
  <si>
    <t>LONGITUDE</t>
  </si>
  <si>
    <t>ALTITUDE (m)</t>
  </si>
  <si>
    <t>SEUIL 36</t>
  </si>
  <si>
    <t>KS100</t>
  </si>
  <si>
    <t>KS101</t>
  </si>
  <si>
    <t>KS104</t>
  </si>
  <si>
    <t>KS105</t>
  </si>
  <si>
    <t>KS200</t>
  </si>
  <si>
    <t>KS201</t>
  </si>
  <si>
    <t>KS203</t>
  </si>
  <si>
    <t>KS205</t>
  </si>
  <si>
    <t>KS206</t>
  </si>
  <si>
    <t>KS209</t>
  </si>
  <si>
    <t>KS210</t>
  </si>
  <si>
    <t>KS211</t>
  </si>
  <si>
    <t>KS212</t>
  </si>
  <si>
    <t>KS213</t>
  </si>
  <si>
    <t>KS214</t>
  </si>
  <si>
    <t>KS215</t>
  </si>
  <si>
    <t>KS800-1</t>
  </si>
  <si>
    <t>KS800-2</t>
  </si>
  <si>
    <t>KS801</t>
  </si>
  <si>
    <t>KS802-1</t>
  </si>
  <si>
    <t>KS802-2</t>
  </si>
  <si>
    <t>KS803-1</t>
  </si>
  <si>
    <t>KS803-2</t>
  </si>
  <si>
    <t>KS804</t>
  </si>
  <si>
    <t>KS805</t>
  </si>
  <si>
    <t>KS806</t>
  </si>
  <si>
    <t>KS807</t>
  </si>
  <si>
    <t>KS808-1</t>
  </si>
  <si>
    <t>KS808-2</t>
  </si>
  <si>
    <t>KS808-3</t>
  </si>
  <si>
    <t>KS808-4</t>
  </si>
  <si>
    <t>KS809</t>
  </si>
  <si>
    <t>KS810</t>
  </si>
  <si>
    <t>KS811</t>
  </si>
  <si>
    <t>KS812</t>
  </si>
  <si>
    <t>KS813</t>
  </si>
  <si>
    <t>KS814</t>
  </si>
  <si>
    <t>KS815</t>
  </si>
  <si>
    <t>KS816-1</t>
  </si>
  <si>
    <t>KS816-2</t>
  </si>
  <si>
    <t>KS816-3</t>
  </si>
  <si>
    <t>KS816-4</t>
  </si>
  <si>
    <t>KS817</t>
  </si>
  <si>
    <t>KS818</t>
  </si>
  <si>
    <t>KS819</t>
  </si>
  <si>
    <t>KS820-1</t>
  </si>
  <si>
    <t>KS820-2</t>
  </si>
  <si>
    <t>KS820-3</t>
  </si>
  <si>
    <t>KS820-4</t>
  </si>
  <si>
    <t>KS821-1</t>
  </si>
  <si>
    <t>KS821-2</t>
  </si>
  <si>
    <t>KS821-3</t>
  </si>
  <si>
    <t>KS821-4</t>
  </si>
  <si>
    <t>KS822-1</t>
  </si>
  <si>
    <t>KS822-2</t>
  </si>
  <si>
    <t>KS822-3</t>
  </si>
  <si>
    <t>KS822-4</t>
  </si>
  <si>
    <t>KS823-1</t>
  </si>
  <si>
    <t>KS823-2</t>
  </si>
  <si>
    <t>KS823-3</t>
  </si>
  <si>
    <t>KS823-4</t>
  </si>
  <si>
    <t>KS824-1</t>
  </si>
  <si>
    <t>KS824-2</t>
  </si>
  <si>
    <t>KS824-3</t>
  </si>
  <si>
    <t>KS824-4</t>
  </si>
  <si>
    <t>KS825</t>
  </si>
  <si>
    <t>KS826-1</t>
  </si>
  <si>
    <t>KS826-2</t>
  </si>
  <si>
    <t>KS826-3</t>
  </si>
  <si>
    <t>KS826-4</t>
  </si>
  <si>
    <t>KS827</t>
  </si>
  <si>
    <t>KS828-1</t>
  </si>
  <si>
    <t>KS828-2</t>
  </si>
  <si>
    <t>KS828-3</t>
  </si>
  <si>
    <t>KS828-4</t>
  </si>
  <si>
    <t>KS829-1</t>
  </si>
  <si>
    <t>KS829-2</t>
  </si>
  <si>
    <t>KS829-3</t>
  </si>
  <si>
    <t>KS829-4</t>
  </si>
  <si>
    <t>KS830-1</t>
  </si>
  <si>
    <t>KS830-2</t>
  </si>
  <si>
    <t>KS830-3</t>
  </si>
  <si>
    <t>KS830-4</t>
  </si>
  <si>
    <t>KS831-1</t>
  </si>
  <si>
    <t>KS831-2</t>
  </si>
  <si>
    <t>KS831-3</t>
  </si>
  <si>
    <t>KS831-4</t>
  </si>
  <si>
    <t>KS832</t>
  </si>
  <si>
    <t>KS833</t>
  </si>
  <si>
    <t>KS834-1</t>
  </si>
  <si>
    <t>KS834-2</t>
  </si>
  <si>
    <t>KS834-3</t>
  </si>
  <si>
    <t>KS834-4</t>
  </si>
  <si>
    <t>KS835-1</t>
  </si>
  <si>
    <t>KS835-2</t>
  </si>
  <si>
    <t>KS835-3</t>
  </si>
  <si>
    <t>KS835-4</t>
  </si>
  <si>
    <t>KS836-1</t>
  </si>
  <si>
    <t>KS836-2</t>
  </si>
  <si>
    <t>KS837-1</t>
  </si>
  <si>
    <t>KS837-2</t>
  </si>
  <si>
    <t>KS838-1</t>
  </si>
  <si>
    <t>KS838-2</t>
  </si>
  <si>
    <t>KS839-1</t>
  </si>
  <si>
    <t>KS839-2</t>
  </si>
  <si>
    <t>KS840</t>
  </si>
  <si>
    <t>KS841-1</t>
  </si>
  <si>
    <t>KS841-2</t>
  </si>
  <si>
    <t>KS841-3</t>
  </si>
  <si>
    <t>KS841-4</t>
  </si>
  <si>
    <t>KS842</t>
  </si>
  <si>
    <t>KS843</t>
  </si>
  <si>
    <t>KS844</t>
  </si>
  <si>
    <t>KS845</t>
  </si>
  <si>
    <t>KS846-1</t>
  </si>
  <si>
    <t>KS846-2</t>
  </si>
  <si>
    <t>KS846-3</t>
  </si>
  <si>
    <t>KS846-4</t>
  </si>
  <si>
    <t>KS847-1</t>
  </si>
  <si>
    <t>KS847-2</t>
  </si>
  <si>
    <t>KS847-3</t>
  </si>
  <si>
    <t>KS847-4</t>
  </si>
  <si>
    <t>KS848-1</t>
  </si>
  <si>
    <t>KS848-2</t>
  </si>
  <si>
    <t>KS848-3</t>
  </si>
  <si>
    <t>KS848-4</t>
  </si>
  <si>
    <t>EXTRÉMITÉ</t>
  </si>
  <si>
    <t>SEUIL 18</t>
  </si>
  <si>
    <t>LOCALIZER</t>
  </si>
  <si>
    <t>PLATE-FORME DE CALIB.</t>
  </si>
  <si>
    <t>MIDDLE MARKER</t>
  </si>
  <si>
    <t>OUTER MARKER</t>
  </si>
  <si>
    <t>RADAR</t>
  </si>
  <si>
    <t>RADAR CENTAURE</t>
  </si>
  <si>
    <t>TACAN</t>
  </si>
  <si>
    <t>NDB</t>
  </si>
  <si>
    <t>ANTENNE GONIO. VHF</t>
  </si>
  <si>
    <t>ANTENNE GONIO. UHF</t>
  </si>
  <si>
    <t>SATAM</t>
  </si>
  <si>
    <t>BOSQUET SEUIL 18</t>
  </si>
  <si>
    <t>ARBRE EST SEUIL 18</t>
  </si>
  <si>
    <t>ABRI FREIN EST SEUIL 18</t>
  </si>
  <si>
    <t>ABRI FREIN OUEST SEUIL 18</t>
  </si>
  <si>
    <t>MANCHE À AIR SEUIL 18</t>
  </si>
  <si>
    <t>ARBRE OUEST SEUIL 18</t>
  </si>
  <si>
    <t>MANCHE À AIR HM5</t>
  </si>
  <si>
    <t>HM5</t>
  </si>
  <si>
    <t>ARBRE HM5</t>
  </si>
  <si>
    <t>MANCHE À AIR TWR</t>
  </si>
  <si>
    <t>MÂT MÉTÉO TWR</t>
  </si>
  <si>
    <t>PYLÔNE ÉCLAIRAGE</t>
  </si>
  <si>
    <t>HM1</t>
  </si>
  <si>
    <t>MIRADOR RÉCEPTION</t>
  </si>
  <si>
    <t>ANTENNE RÉCEPTION</t>
  </si>
  <si>
    <t>HM2</t>
  </si>
  <si>
    <t>TWR</t>
  </si>
  <si>
    <t>HM3</t>
  </si>
  <si>
    <t>DEMI TONNEAU</t>
  </si>
  <si>
    <t>ARBRE DEMI TONNEAU</t>
  </si>
  <si>
    <t>HM4</t>
  </si>
  <si>
    <t>ARBRE HM4</t>
  </si>
  <si>
    <t>ARBRE DPMU</t>
  </si>
  <si>
    <t>MANCHE À AIR</t>
  </si>
  <si>
    <t>ABRI FREIN OUEST SEUIL 36</t>
  </si>
  <si>
    <t>ABRI FREIN EST SEUIL 36</t>
  </si>
  <si>
    <t>LIGNE D'ARBRES EST SEUIL 36</t>
  </si>
  <si>
    <t>LIGNE D'ARBRES</t>
  </si>
  <si>
    <t>PYLÔNE TÉLÉCOM.</t>
  </si>
  <si>
    <t>CABANE LOC</t>
  </si>
  <si>
    <t>ROUTE GABARIT ROUTIER</t>
  </si>
  <si>
    <t>ANTENNE ÉMISSION</t>
  </si>
  <si>
    <t>STAND DE TIR</t>
  </si>
  <si>
    <t>CABANE GONIO</t>
  </si>
  <si>
    <t>CABANE CENTAURE</t>
  </si>
  <si>
    <t>NEW GLIDE</t>
  </si>
  <si>
    <t>PAR NG</t>
  </si>
  <si>
    <t>KS204</t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</si>
</sst>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;[Red]0.0"/>
    <numFmt numFmtId="173" formatCode="0\°00\'00\'\'0000&quot;N&quot;"/>
    <numFmt numFmtId="174" formatCode="&quot;Vrai&quot;;&quot;Vrai&quot;;&quot;Faux&quot;"/>
    <numFmt numFmtId="175" formatCode="&quot;Actif&quot;;&quot;Actif&quot;;&quot;Inactif&quot;"/>
    <numFmt numFmtId="176" formatCode="0.0000"/>
    <numFmt numFmtId="177" formatCode="##&quot;N&quot;\ ##&quot;'&quot;"/>
    <numFmt numFmtId="178" formatCode="#"/>
    <numFmt numFmtId="179" formatCode="##\°\ ##\'\ ###\'\'"/>
    <numFmt numFmtId="180" formatCode="##\°\ ##\'\ ##&quot;.&quot;##\'\'"/>
    <numFmt numFmtId="181" formatCode="\°##\'\ ##&quot;.&quot;##\'\'"/>
    <numFmt numFmtId="182" formatCode="##\°##\'\ ##&quot;.&quot;##\'\'"/>
    <numFmt numFmtId="183" formatCode="??\°??\'\ ??&quot;.&quot;??\'\'"/>
    <numFmt numFmtId="184" formatCode="00\°??\'\ ??&quot;.&quot;??\'\'"/>
    <numFmt numFmtId="185" formatCode="00\°??\'\ ?????\'\'"/>
    <numFmt numFmtId="186" formatCode="00\°00"/>
    <numFmt numFmtId="187" formatCode="00\°00\'00.00"/>
    <numFmt numFmtId="188" formatCode="0?\°??\'??.??\'\'"/>
    <numFmt numFmtId="189" formatCode="000\°??\'\ ??&quot;.&quot;??\'\'"/>
    <numFmt numFmtId="190" formatCode="[$-40C]dddd\ d\ mmmm\ yyyy"/>
    <numFmt numFmtId="191" formatCode="General&quot; m&quot;"/>
    <numFmt numFmtId="192" formatCode=";;;"/>
    <numFmt numFmtId="193" formatCode="00"/>
    <numFmt numFmtId="194" formatCode="00\°00\'\ 00&quot;.&quot;00\'\'"/>
    <numFmt numFmtId="195" formatCode="000\°00\'00&quot;.&quot;00\'\'"/>
    <numFmt numFmtId="196" formatCode="0.000"/>
    <numFmt numFmtId="197" formatCode="0.0"/>
    <numFmt numFmtId="198" formatCode="00\°00\'\ 00&quot;&quot;00\'\'"/>
    <numFmt numFmtId="199" formatCode="00\°00\'00.00\'\'"/>
    <numFmt numFmtId="200" formatCode="???\°??\'\ ????\'\'"/>
    <numFmt numFmtId="201" formatCode="#000"/>
    <numFmt numFmtId="202" formatCode="000\°00\'00.00\'\'"/>
    <numFmt numFmtId="203" formatCode="0.00000000"/>
    <numFmt numFmtId="204" formatCode="0.000000"/>
    <numFmt numFmtId="205" formatCode="0.00000"/>
    <numFmt numFmtId="206" formatCode="000\°"/>
    <numFmt numFmtId="207" formatCode="00\'"/>
    <numFmt numFmtId="208" formatCode="00.000000\'\'"/>
    <numFmt numFmtId="209" formatCode="0.000000\'\'"/>
    <numFmt numFmtId="210" formatCode="00.0000"/>
    <numFmt numFmtId="211" formatCode="0.E+00"/>
  </numFmts>
  <fonts count="4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00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double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184" fontId="2" fillId="28" borderId="4" applyFont="0" applyFill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9" fontId="0" fillId="0" borderId="0" applyFont="0" applyFill="0" applyBorder="0" applyAlignment="0" applyProtection="0"/>
    <xf numFmtId="0" fontId="36" fillId="32" borderId="0" applyNumberFormat="0" applyBorder="0" applyAlignment="0" applyProtection="0"/>
    <xf numFmtId="0" fontId="37" fillId="26" borderId="5" applyNumberFormat="0" applyAlignment="0" applyProtection="0"/>
    <xf numFmtId="0" fontId="1" fillId="0" borderId="6">
      <alignment horizontal="center" vertical="center"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33" borderId="11" applyNumberFormat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191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 locked="0"/>
    </xf>
    <xf numFmtId="197" fontId="2" fillId="0" borderId="12" xfId="0" applyNumberFormat="1" applyFont="1" applyBorder="1" applyAlignment="1" applyProtection="1">
      <alignment horizontal="center" vertical="center"/>
      <protection/>
    </xf>
    <xf numFmtId="0" fontId="2" fillId="0" borderId="12" xfId="0" applyNumberFormat="1" applyFont="1" applyBorder="1" applyAlignment="1" applyProtection="1">
      <alignment horizontal="center" vertical="center"/>
      <protection/>
    </xf>
    <xf numFmtId="197" fontId="6" fillId="28" borderId="13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right" vertical="center"/>
      <protection locked="0"/>
    </xf>
    <xf numFmtId="193" fontId="1" fillId="0" borderId="12" xfId="0" applyNumberFormat="1" applyFont="1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5" fillId="0" borderId="15" xfId="46" applyFont="1" applyBorder="1" applyAlignment="1" applyProtection="1">
      <alignment horizontal="center" vertical="center" wrapText="1"/>
      <protection locked="0"/>
    </xf>
    <xf numFmtId="0" fontId="0" fillId="0" borderId="15" xfId="46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0" fillId="0" borderId="15" xfId="46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6" fillId="28" borderId="16" xfId="0" applyFont="1" applyFill="1" applyBorder="1" applyAlignment="1" applyProtection="1">
      <alignment horizontal="center"/>
      <protection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204" fontId="2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204" fontId="2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1" fontId="2" fillId="28" borderId="14" xfId="0" applyNumberFormat="1" applyFont="1" applyFill="1" applyBorder="1" applyAlignment="1" applyProtection="1">
      <alignment horizontal="center" vertical="center"/>
      <protection locked="0"/>
    </xf>
    <xf numFmtId="1" fontId="2" fillId="28" borderId="12" xfId="0" applyNumberFormat="1" applyFont="1" applyFill="1" applyBorder="1" applyAlignment="1" applyProtection="1">
      <alignment horizontal="center" vertical="center"/>
      <protection locked="0"/>
    </xf>
    <xf numFmtId="0" fontId="2" fillId="28" borderId="13" xfId="0" applyFont="1" applyFill="1" applyBorder="1" applyAlignment="1" applyProtection="1">
      <alignment horizontal="center" vertical="center"/>
      <protection locked="0"/>
    </xf>
    <xf numFmtId="206" fontId="0" fillId="0" borderId="12" xfId="0" applyNumberFormat="1" applyBorder="1" applyAlignment="1">
      <alignment horizontal="center"/>
    </xf>
    <xf numFmtId="209" fontId="0" fillId="0" borderId="12" xfId="0" applyNumberFormat="1" applyBorder="1" applyAlignment="1">
      <alignment horizontal="center"/>
    </xf>
    <xf numFmtId="207" fontId="0" fillId="0" borderId="12" xfId="0" applyNumberFormat="1" applyBorder="1" applyAlignment="1">
      <alignment horizontal="center"/>
    </xf>
    <xf numFmtId="0" fontId="6" fillId="0" borderId="12" xfId="0" applyFont="1" applyBorder="1" applyAlignment="1" quotePrefix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203" fontId="0" fillId="0" borderId="0" xfId="0" applyNumberFormat="1" applyFill="1" applyBorder="1" applyAlignment="1">
      <alignment horizontal="left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>
      <alignment horizontal="left"/>
    </xf>
    <xf numFmtId="0" fontId="0" fillId="0" borderId="0" xfId="0" applyBorder="1" applyAlignment="1">
      <alignment horizontal="left"/>
    </xf>
    <xf numFmtId="203" fontId="0" fillId="34" borderId="0" xfId="0" applyNumberFormat="1" applyFill="1" applyBorder="1" applyAlignment="1">
      <alignment horizontal="left"/>
    </xf>
    <xf numFmtId="0" fontId="2" fillId="35" borderId="13" xfId="0" applyFont="1" applyFill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93" fontId="0" fillId="0" borderId="18" xfId="0" applyNumberFormat="1" applyFont="1" applyFill="1" applyBorder="1" applyAlignment="1">
      <alignment horizontal="center" vertical="center"/>
    </xf>
    <xf numFmtId="210" fontId="0" fillId="0" borderId="18" xfId="0" applyNumberFormat="1" applyFont="1" applyFill="1" applyBorder="1" applyAlignment="1">
      <alignment horizontal="center" vertical="center"/>
    </xf>
    <xf numFmtId="196" fontId="0" fillId="0" borderId="18" xfId="0" applyNumberFormat="1" applyFont="1" applyFill="1" applyBorder="1" applyAlignment="1">
      <alignment horizontal="center" vertical="center"/>
    </xf>
    <xf numFmtId="0" fontId="0" fillId="28" borderId="18" xfId="0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193" fontId="0" fillId="28" borderId="18" xfId="0" applyNumberFormat="1" applyFont="1" applyFill="1" applyBorder="1" applyAlignment="1">
      <alignment horizontal="center" vertical="center"/>
    </xf>
    <xf numFmtId="210" fontId="0" fillId="28" borderId="18" xfId="0" applyNumberFormat="1" applyFont="1" applyFill="1" applyBorder="1" applyAlignment="1">
      <alignment horizontal="center" vertical="center"/>
    </xf>
    <xf numFmtId="196" fontId="0" fillId="28" borderId="18" xfId="0" applyNumberFormat="1" applyFont="1" applyFill="1" applyBorder="1" applyAlignment="1">
      <alignment horizontal="center" vertical="center"/>
    </xf>
    <xf numFmtId="0" fontId="2" fillId="28" borderId="12" xfId="0" applyNumberFormat="1" applyFont="1" applyFill="1" applyBorder="1" applyAlignment="1" applyProtection="1">
      <alignment horizontal="center" vertical="center"/>
      <protection locked="0"/>
    </xf>
    <xf numFmtId="1" fontId="45" fillId="36" borderId="14" xfId="0" applyNumberFormat="1" applyFont="1" applyFill="1" applyBorder="1" applyAlignment="1" applyProtection="1">
      <alignment horizontal="center" vertical="center"/>
      <protection locked="0"/>
    </xf>
    <xf numFmtId="0" fontId="46" fillId="36" borderId="18" xfId="0" applyFont="1" applyFill="1" applyBorder="1" applyAlignment="1">
      <alignment horizontal="center" vertical="center"/>
    </xf>
    <xf numFmtId="0" fontId="47" fillId="36" borderId="18" xfId="0" applyFont="1" applyFill="1" applyBorder="1" applyAlignment="1">
      <alignment horizontal="center" vertical="center"/>
    </xf>
    <xf numFmtId="0" fontId="45" fillId="36" borderId="19" xfId="0" applyFont="1" applyFill="1" applyBorder="1" applyAlignment="1" applyProtection="1">
      <alignment horizontal="center" vertical="center"/>
      <protection locked="0"/>
    </xf>
    <xf numFmtId="193" fontId="46" fillId="36" borderId="18" xfId="0" applyNumberFormat="1" applyFont="1" applyFill="1" applyBorder="1" applyAlignment="1">
      <alignment horizontal="center" vertical="center"/>
    </xf>
    <xf numFmtId="210" fontId="46" fillId="36" borderId="18" xfId="0" applyNumberFormat="1" applyFont="1" applyFill="1" applyBorder="1" applyAlignment="1">
      <alignment horizontal="center" vertical="center"/>
    </xf>
    <xf numFmtId="0" fontId="45" fillId="36" borderId="13" xfId="0" applyFont="1" applyFill="1" applyBorder="1" applyAlignment="1" applyProtection="1">
      <alignment horizontal="center" vertical="center"/>
      <protection locked="0"/>
    </xf>
    <xf numFmtId="196" fontId="46" fillId="36" borderId="18" xfId="0" applyNumberFormat="1" applyFont="1" applyFill="1" applyBorder="1" applyAlignment="1">
      <alignment horizontal="center" vertical="center"/>
    </xf>
    <xf numFmtId="1" fontId="45" fillId="36" borderId="12" xfId="0" applyNumberFormat="1" applyFont="1" applyFill="1" applyBorder="1" applyAlignment="1" applyProtection="1">
      <alignment horizontal="center" vertical="center"/>
      <protection locked="0"/>
    </xf>
    <xf numFmtId="1" fontId="2" fillId="8" borderId="12" xfId="0" applyNumberFormat="1" applyFont="1" applyFill="1" applyBorder="1" applyAlignment="1" applyProtection="1">
      <alignment horizontal="center" vertical="center"/>
      <protection locked="0"/>
    </xf>
    <xf numFmtId="0" fontId="0" fillId="8" borderId="18" xfId="0" applyFont="1" applyFill="1" applyBorder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2" fillId="8" borderId="13" xfId="0" applyFont="1" applyFill="1" applyBorder="1" applyAlignment="1" applyProtection="1">
      <alignment horizontal="center" vertical="center"/>
      <protection locked="0"/>
    </xf>
    <xf numFmtId="193" fontId="0" fillId="8" borderId="18" xfId="0" applyNumberFormat="1" applyFont="1" applyFill="1" applyBorder="1" applyAlignment="1">
      <alignment horizontal="center" vertical="center"/>
    </xf>
    <xf numFmtId="210" fontId="0" fillId="8" borderId="18" xfId="0" applyNumberFormat="1" applyFont="1" applyFill="1" applyBorder="1" applyAlignment="1">
      <alignment horizontal="center" vertical="center"/>
    </xf>
    <xf numFmtId="196" fontId="0" fillId="8" borderId="18" xfId="0" applyNumberFormat="1" applyFont="1" applyFill="1" applyBorder="1" applyAlignment="1">
      <alignment horizontal="center" vertical="center"/>
    </xf>
    <xf numFmtId="1" fontId="2" fillId="8" borderId="14" xfId="0" applyNumberFormat="1" applyFont="1" applyFill="1" applyBorder="1" applyAlignment="1" applyProtection="1">
      <alignment horizontal="center" vertical="center"/>
      <protection locked="0"/>
    </xf>
    <xf numFmtId="1" fontId="46" fillId="36" borderId="12" xfId="0" applyNumberFormat="1" applyFont="1" applyFill="1" applyBorder="1" applyAlignment="1" applyProtection="1">
      <alignment horizontal="center" vertical="center"/>
      <protection/>
    </xf>
    <xf numFmtId="197" fontId="46" fillId="36" borderId="14" xfId="0" applyNumberFormat="1" applyFont="1" applyFill="1" applyBorder="1" applyAlignment="1" applyProtection="1">
      <alignment horizontal="center" vertical="center"/>
      <protection/>
    </xf>
    <xf numFmtId="197" fontId="46" fillId="36" borderId="14" xfId="0" applyNumberFormat="1" applyFont="1" applyFill="1" applyBorder="1" applyAlignment="1" applyProtection="1" quotePrefix="1">
      <alignment horizontal="center" vertical="center"/>
      <protection/>
    </xf>
    <xf numFmtId="1" fontId="0" fillId="8" borderId="12" xfId="0" applyNumberFormat="1" applyFont="1" applyFill="1" applyBorder="1" applyAlignment="1" applyProtection="1">
      <alignment horizontal="center" vertical="center"/>
      <protection/>
    </xf>
    <xf numFmtId="197" fontId="0" fillId="8" borderId="14" xfId="0" applyNumberFormat="1" applyFont="1" applyFill="1" applyBorder="1" applyAlignment="1" applyProtection="1">
      <alignment horizontal="center" vertical="center"/>
      <protection/>
    </xf>
    <xf numFmtId="197" fontId="0" fillId="8" borderId="14" xfId="0" applyNumberFormat="1" applyFont="1" applyFill="1" applyBorder="1" applyAlignment="1" applyProtection="1" quotePrefix="1">
      <alignment horizontal="center" vertical="center"/>
      <protection/>
    </xf>
    <xf numFmtId="197" fontId="46" fillId="36" borderId="12" xfId="0" applyNumberFormat="1" applyFont="1" applyFill="1" applyBorder="1" applyAlignment="1" applyProtection="1">
      <alignment horizontal="center" vertical="center"/>
      <protection/>
    </xf>
    <xf numFmtId="197" fontId="0" fillId="8" borderId="12" xfId="0" applyNumberFormat="1" applyFont="1" applyFill="1" applyBorder="1" applyAlignment="1" applyProtection="1">
      <alignment horizontal="center" vertical="center"/>
      <protection/>
    </xf>
    <xf numFmtId="1" fontId="0" fillId="28" borderId="12" xfId="0" applyNumberFormat="1" applyFont="1" applyFill="1" applyBorder="1" applyAlignment="1" applyProtection="1">
      <alignment horizontal="center" vertical="center"/>
      <protection/>
    </xf>
    <xf numFmtId="197" fontId="0" fillId="28" borderId="12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97" fontId="0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2" fillId="28" borderId="13" xfId="0" applyFont="1" applyFill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46" applyFont="1" applyBorder="1" applyAlignment="1" applyProtection="1">
      <alignment horizontal="center" vertical="center"/>
      <protection/>
    </xf>
    <xf numFmtId="0" fontId="5" fillId="0" borderId="12" xfId="46" applyFont="1" applyBorder="1" applyAlignment="1" applyProtection="1">
      <alignment horizontal="center" vertical="center" wrapText="1"/>
      <protection locked="0"/>
    </xf>
    <xf numFmtId="0" fontId="0" fillId="0" borderId="13" xfId="46" applyFont="1" applyBorder="1" applyAlignment="1" applyProtection="1">
      <alignment horizontal="center" vertical="center"/>
      <protection/>
    </xf>
    <xf numFmtId="0" fontId="0" fillId="0" borderId="20" xfId="46" applyFont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ordonnées LAT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ableau Fichier Obstacles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3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5"/>
  <sheetViews>
    <sheetView showZeros="0" tabSelected="1" view="pageLayout" zoomScaleNormal="89" workbookViewId="0" topLeftCell="A1">
      <selection activeCell="M15" sqref="M15"/>
    </sheetView>
  </sheetViews>
  <sheetFormatPr defaultColWidth="11.421875" defaultRowHeight="12.75"/>
  <cols>
    <col min="1" max="1" width="5.140625" style="6" bestFit="1" customWidth="1"/>
    <col min="2" max="2" width="30.421875" style="1" bestFit="1" customWidth="1"/>
    <col min="3" max="3" width="11.28125" style="1" customWidth="1"/>
    <col min="4" max="4" width="4.28125" style="6" bestFit="1" customWidth="1"/>
    <col min="5" max="5" width="7.421875" style="6" bestFit="1" customWidth="1"/>
    <col min="6" max="6" width="8.28125" style="6" bestFit="1" customWidth="1"/>
    <col min="7" max="7" width="13.00390625" style="6" bestFit="1" customWidth="1"/>
    <col min="8" max="8" width="4.7109375" style="6" bestFit="1" customWidth="1"/>
    <col min="9" max="9" width="7.421875" style="6" bestFit="1" customWidth="1"/>
    <col min="10" max="10" width="8.28125" style="6" bestFit="1" customWidth="1"/>
    <col min="11" max="11" width="12.140625" style="6" bestFit="1" customWidth="1"/>
    <col min="12" max="13" width="10.140625" style="6" bestFit="1" customWidth="1"/>
    <col min="14" max="14" width="8.28125" style="6" bestFit="1" customWidth="1"/>
    <col min="15" max="15" width="6.421875" style="6" bestFit="1" customWidth="1"/>
    <col min="16" max="16" width="9.00390625" style="6" bestFit="1" customWidth="1"/>
    <col min="17" max="17" width="8.28125" style="6" bestFit="1" customWidth="1"/>
    <col min="18" max="18" width="5.28125" style="1" customWidth="1"/>
    <col min="19" max="19" width="12.28125" style="1" customWidth="1"/>
    <col min="20" max="16384" width="11.421875" style="1" customWidth="1"/>
  </cols>
  <sheetData>
    <row r="1" spans="14:15" ht="12.75">
      <c r="N1" s="2"/>
      <c r="O1" s="2"/>
    </row>
    <row r="2" spans="2:15" ht="15.75">
      <c r="B2" s="5" t="s">
        <v>7</v>
      </c>
      <c r="C2" s="15">
        <v>2627.116</v>
      </c>
      <c r="D2" s="29" t="s">
        <v>11</v>
      </c>
      <c r="N2" s="2"/>
      <c r="O2" s="2"/>
    </row>
    <row r="3" ht="12.75">
      <c r="C3" s="3"/>
    </row>
    <row r="4" spans="1:17" ht="15.75" customHeight="1">
      <c r="A4" s="96" t="s">
        <v>0</v>
      </c>
      <c r="B4" s="96" t="s">
        <v>1</v>
      </c>
      <c r="C4" s="99" t="s">
        <v>10</v>
      </c>
      <c r="D4" s="98" t="s">
        <v>4</v>
      </c>
      <c r="E4" s="98"/>
      <c r="F4" s="98"/>
      <c r="G4" s="98"/>
      <c r="H4" s="98"/>
      <c r="I4" s="98"/>
      <c r="J4" s="20"/>
      <c r="K4" s="20"/>
      <c r="L4" s="21" t="s">
        <v>12</v>
      </c>
      <c r="M4" s="22">
        <v>36</v>
      </c>
      <c r="N4" s="96" t="s">
        <v>14</v>
      </c>
      <c r="O4" s="96"/>
      <c r="P4" s="21" t="s">
        <v>12</v>
      </c>
      <c r="Q4" s="22">
        <v>18</v>
      </c>
    </row>
    <row r="5" spans="1:17" ht="15.75" customHeight="1">
      <c r="A5" s="97"/>
      <c r="B5" s="97"/>
      <c r="C5" s="99"/>
      <c r="D5" s="100" t="s">
        <v>5</v>
      </c>
      <c r="E5" s="101"/>
      <c r="F5" s="102"/>
      <c r="G5" s="103"/>
      <c r="H5" s="100" t="s">
        <v>6</v>
      </c>
      <c r="I5" s="101"/>
      <c r="J5" s="102"/>
      <c r="K5" s="103"/>
      <c r="L5" s="19" t="s">
        <v>2</v>
      </c>
      <c r="M5" s="19" t="s">
        <v>3</v>
      </c>
      <c r="N5" s="19" t="s">
        <v>11</v>
      </c>
      <c r="O5" s="19" t="s">
        <v>13</v>
      </c>
      <c r="P5" s="19" t="s">
        <v>2</v>
      </c>
      <c r="Q5" s="19" t="s">
        <v>3</v>
      </c>
    </row>
    <row r="6" spans="1:17" ht="15.75" customHeight="1" thickBot="1">
      <c r="A6" s="23"/>
      <c r="B6" s="23"/>
      <c r="C6" s="24"/>
      <c r="D6" s="25" t="s">
        <v>21</v>
      </c>
      <c r="E6" s="25" t="s">
        <v>19</v>
      </c>
      <c r="F6" s="27" t="s">
        <v>17</v>
      </c>
      <c r="G6" s="25" t="s">
        <v>18</v>
      </c>
      <c r="H6" s="25" t="s">
        <v>20</v>
      </c>
      <c r="I6" s="25" t="s">
        <v>19</v>
      </c>
      <c r="J6" s="27" t="s">
        <v>17</v>
      </c>
      <c r="K6" s="25" t="s">
        <v>18</v>
      </c>
      <c r="L6" s="26"/>
      <c r="M6" s="26"/>
      <c r="N6" s="26"/>
      <c r="O6" s="26"/>
      <c r="P6" s="26"/>
      <c r="Q6" s="26"/>
    </row>
    <row r="7" spans="1:19" s="7" customFormat="1" ht="15.75" customHeight="1">
      <c r="A7" s="65">
        <v>1</v>
      </c>
      <c r="B7" s="66" t="s">
        <v>28</v>
      </c>
      <c r="C7" s="67" t="s">
        <v>29</v>
      </c>
      <c r="D7" s="68" t="s">
        <v>8</v>
      </c>
      <c r="E7" s="69">
        <v>41</v>
      </c>
      <c r="F7" s="69">
        <v>54</v>
      </c>
      <c r="G7" s="70">
        <v>45.3465</v>
      </c>
      <c r="H7" s="71" t="s">
        <v>9</v>
      </c>
      <c r="I7" s="69">
        <v>9</v>
      </c>
      <c r="J7" s="69">
        <v>24</v>
      </c>
      <c r="K7" s="70">
        <v>20.3112</v>
      </c>
      <c r="L7" s="72">
        <v>0</v>
      </c>
      <c r="M7" s="72">
        <v>0</v>
      </c>
      <c r="N7" s="72">
        <v>5.264</v>
      </c>
      <c r="O7" s="82">
        <f>$N7*3.2808</f>
        <v>17.2701312</v>
      </c>
      <c r="P7" s="83">
        <f>IF(L7&lt;&gt;"",-L7-$C$2,"")</f>
        <v>-2627.116</v>
      </c>
      <c r="Q7" s="84">
        <f aca="true" t="shared" si="0" ref="Q7:Q27">IF(M7&lt;&gt;"",-M7,"")</f>
        <v>0</v>
      </c>
      <c r="S7" s="16"/>
    </row>
    <row r="8" spans="1:19" s="7" customFormat="1" ht="15.75" customHeight="1">
      <c r="A8" s="74">
        <v>2</v>
      </c>
      <c r="B8" s="75" t="s">
        <v>155</v>
      </c>
      <c r="C8" s="76" t="s">
        <v>30</v>
      </c>
      <c r="D8" s="77" t="s">
        <v>8</v>
      </c>
      <c r="E8" s="78">
        <v>41</v>
      </c>
      <c r="F8" s="78">
        <v>54</v>
      </c>
      <c r="G8" s="79">
        <v>36.2122</v>
      </c>
      <c r="H8" s="77" t="s">
        <v>9</v>
      </c>
      <c r="I8" s="78">
        <v>9</v>
      </c>
      <c r="J8" s="78">
        <v>24</v>
      </c>
      <c r="K8" s="79">
        <v>20.5407</v>
      </c>
      <c r="L8" s="80">
        <v>281.87177690857936</v>
      </c>
      <c r="M8" s="80">
        <v>0.1217564609775538</v>
      </c>
      <c r="N8" s="80">
        <v>4.246</v>
      </c>
      <c r="O8" s="85">
        <f>$N8*3.2808</f>
        <v>13.930276800000001</v>
      </c>
      <c r="P8" s="86">
        <f>IF(L8&lt;&gt;"",-L8-$C$2,"")</f>
        <v>-2908.9877769085792</v>
      </c>
      <c r="Q8" s="87">
        <f t="shared" si="0"/>
        <v>-0.1217564609775538</v>
      </c>
      <c r="S8" s="16"/>
    </row>
    <row r="9" spans="1:19" s="7" customFormat="1" ht="15.75" customHeight="1">
      <c r="A9" s="73">
        <v>3</v>
      </c>
      <c r="B9" s="66" t="s">
        <v>156</v>
      </c>
      <c r="C9" s="67" t="s">
        <v>31</v>
      </c>
      <c r="D9" s="71" t="s">
        <v>8</v>
      </c>
      <c r="E9" s="69">
        <v>41</v>
      </c>
      <c r="F9" s="69">
        <v>56</v>
      </c>
      <c r="G9" s="70">
        <v>10.4807</v>
      </c>
      <c r="H9" s="71" t="s">
        <v>9</v>
      </c>
      <c r="I9" s="69">
        <v>9</v>
      </c>
      <c r="J9" s="69">
        <v>24</v>
      </c>
      <c r="K9" s="70">
        <v>18.2204</v>
      </c>
      <c r="L9" s="72">
        <v>-2627.1160725530535</v>
      </c>
      <c r="M9" s="72">
        <v>-1.6085915173386795E-13</v>
      </c>
      <c r="N9" s="72">
        <v>5.963</v>
      </c>
      <c r="O9" s="82">
        <f>$N9*3.2808</f>
        <v>19.563410400000002</v>
      </c>
      <c r="P9" s="83">
        <f>IF(L9&lt;&gt;"",-L9-$C$2,"")</f>
        <v>7.255305354192387E-05</v>
      </c>
      <c r="Q9" s="88">
        <f>IF(M9&lt;&gt;"",-M9,"")</f>
        <v>1.6085915173386795E-13</v>
      </c>
      <c r="S9" s="16"/>
    </row>
    <row r="10" spans="1:19" s="7" customFormat="1" ht="15.75" customHeight="1">
      <c r="A10" s="81">
        <v>4</v>
      </c>
      <c r="B10" s="75" t="s">
        <v>155</v>
      </c>
      <c r="C10" s="76" t="s">
        <v>32</v>
      </c>
      <c r="D10" s="77" t="s">
        <v>8</v>
      </c>
      <c r="E10" s="78">
        <v>41</v>
      </c>
      <c r="F10" s="78">
        <v>56</v>
      </c>
      <c r="G10" s="79">
        <v>18.7585</v>
      </c>
      <c r="H10" s="77" t="s">
        <v>9</v>
      </c>
      <c r="I10" s="78">
        <v>9</v>
      </c>
      <c r="J10" s="78">
        <v>24</v>
      </c>
      <c r="K10" s="79">
        <v>18.0096</v>
      </c>
      <c r="L10" s="80">
        <v>-2882.558431455166</v>
      </c>
      <c r="M10" s="80">
        <v>-0.17109020723164364</v>
      </c>
      <c r="N10" s="80">
        <v>4.394</v>
      </c>
      <c r="O10" s="85">
        <f>$N10*3.2808</f>
        <v>14.415835200000002</v>
      </c>
      <c r="P10" s="89">
        <f aca="true" t="shared" si="1" ref="P10:P65">IF(L10&lt;&gt;"",-L10-$C$2,"")</f>
        <v>255.44243145516612</v>
      </c>
      <c r="Q10" s="89">
        <f t="shared" si="0"/>
        <v>0.17109020723164364</v>
      </c>
      <c r="S10" s="16"/>
    </row>
    <row r="11" spans="1:19" s="7" customFormat="1" ht="15.75" customHeight="1">
      <c r="A11" s="40">
        <v>5</v>
      </c>
      <c r="B11" s="59" t="s">
        <v>157</v>
      </c>
      <c r="C11" s="60" t="s">
        <v>33</v>
      </c>
      <c r="D11" s="41" t="s">
        <v>8</v>
      </c>
      <c r="E11" s="61">
        <v>41</v>
      </c>
      <c r="F11" s="61">
        <v>54</v>
      </c>
      <c r="G11" s="62">
        <v>33.619</v>
      </c>
      <c r="H11" s="41" t="s">
        <v>9</v>
      </c>
      <c r="I11" s="61">
        <v>9</v>
      </c>
      <c r="J11" s="61">
        <v>24</v>
      </c>
      <c r="K11" s="62">
        <v>20.597</v>
      </c>
      <c r="L11" s="63">
        <v>361.9030009497556</v>
      </c>
      <c r="M11" s="63">
        <v>-0.055411804863656135</v>
      </c>
      <c r="N11" s="63">
        <v>6.877</v>
      </c>
      <c r="O11" s="90">
        <f aca="true" t="shared" si="2" ref="O11:O66">$N11*3.2808</f>
        <v>22.5620616</v>
      </c>
      <c r="P11" s="91">
        <f t="shared" si="1"/>
        <v>-2989.0190009497555</v>
      </c>
      <c r="Q11" s="91">
        <f t="shared" si="0"/>
        <v>0.055411804863656135</v>
      </c>
      <c r="S11" s="16"/>
    </row>
    <row r="12" spans="1:19" s="7" customFormat="1" ht="15.75" customHeight="1">
      <c r="A12" s="11">
        <v>6</v>
      </c>
      <c r="B12" s="54" t="s">
        <v>158</v>
      </c>
      <c r="C12" s="55" t="s">
        <v>34</v>
      </c>
      <c r="D12" s="28" t="s">
        <v>8</v>
      </c>
      <c r="E12" s="56">
        <v>41</v>
      </c>
      <c r="F12" s="56">
        <v>54</v>
      </c>
      <c r="G12" s="57">
        <v>34.942</v>
      </c>
      <c r="H12" s="53" t="s">
        <v>9</v>
      </c>
      <c r="I12" s="56">
        <v>9</v>
      </c>
      <c r="J12" s="56">
        <v>24</v>
      </c>
      <c r="K12" s="57">
        <v>20.571</v>
      </c>
      <c r="L12" s="58">
        <v>321.07711791891006</v>
      </c>
      <c r="M12" s="58">
        <v>0.11090241340215817</v>
      </c>
      <c r="N12" s="58">
        <v>4.37</v>
      </c>
      <c r="O12" s="92">
        <f t="shared" si="2"/>
        <v>14.337096</v>
      </c>
      <c r="P12" s="93">
        <f t="shared" si="1"/>
        <v>-2948.19311791891</v>
      </c>
      <c r="Q12" s="93">
        <f t="shared" si="0"/>
        <v>-0.11090241340215817</v>
      </c>
      <c r="S12" s="16"/>
    </row>
    <row r="13" spans="1:19" s="7" customFormat="1" ht="15.75" customHeight="1">
      <c r="A13" s="39">
        <v>7</v>
      </c>
      <c r="B13" s="59" t="s">
        <v>203</v>
      </c>
      <c r="C13" s="60" t="s">
        <v>35</v>
      </c>
      <c r="D13" s="41" t="s">
        <v>8</v>
      </c>
      <c r="E13" s="61">
        <v>41</v>
      </c>
      <c r="F13" s="61">
        <v>55</v>
      </c>
      <c r="G13" s="62">
        <v>59.964</v>
      </c>
      <c r="H13" s="41" t="s">
        <v>9</v>
      </c>
      <c r="I13" s="61">
        <v>9</v>
      </c>
      <c r="J13" s="61">
        <v>24</v>
      </c>
      <c r="K13" s="62">
        <v>13.0541</v>
      </c>
      <c r="L13" s="63">
        <v>-2304.8</v>
      </c>
      <c r="M13" s="63">
        <v>-124.95</v>
      </c>
      <c r="N13" s="63">
        <v>22.77</v>
      </c>
      <c r="O13" s="90">
        <f t="shared" si="2"/>
        <v>74.703816</v>
      </c>
      <c r="P13" s="91">
        <f t="shared" si="1"/>
        <v>-322.3159999999998</v>
      </c>
      <c r="Q13" s="91">
        <f t="shared" si="0"/>
        <v>124.95</v>
      </c>
      <c r="S13" s="16"/>
    </row>
    <row r="14" spans="1:19" s="7" customFormat="1" ht="15.75" customHeight="1">
      <c r="A14" s="39">
        <v>8</v>
      </c>
      <c r="B14" s="59" t="s">
        <v>204</v>
      </c>
      <c r="C14" s="60" t="s">
        <v>205</v>
      </c>
      <c r="D14" s="95" t="s">
        <v>8</v>
      </c>
      <c r="E14" s="61">
        <v>41</v>
      </c>
      <c r="F14" s="61">
        <v>55</v>
      </c>
      <c r="G14" s="62">
        <v>16.75</v>
      </c>
      <c r="H14" s="95" t="s">
        <v>9</v>
      </c>
      <c r="I14" s="61">
        <v>9</v>
      </c>
      <c r="J14" s="61">
        <v>24</v>
      </c>
      <c r="K14" s="62">
        <v>13.93</v>
      </c>
      <c r="L14" s="63">
        <v>-971.3</v>
      </c>
      <c r="M14" s="63">
        <v>-129.25</v>
      </c>
      <c r="N14" s="63">
        <v>22.4</v>
      </c>
      <c r="O14" s="90">
        <f t="shared" si="2"/>
        <v>73.48992</v>
      </c>
      <c r="P14" s="91">
        <f>IF(L14&lt;&gt;"",-L14-$C$2,"")</f>
        <v>-1655.816</v>
      </c>
      <c r="Q14" s="91">
        <f>IF(M14&lt;&gt;"",-M14,"")</f>
        <v>129.25</v>
      </c>
      <c r="S14" s="16"/>
    </row>
    <row r="15" spans="1:19" s="7" customFormat="1" ht="15.75" customHeight="1">
      <c r="A15" s="40">
        <v>10</v>
      </c>
      <c r="B15" s="59" t="s">
        <v>159</v>
      </c>
      <c r="C15" s="60" t="s">
        <v>36</v>
      </c>
      <c r="D15" s="41" t="s">
        <v>8</v>
      </c>
      <c r="E15" s="61">
        <v>41</v>
      </c>
      <c r="F15" s="61">
        <v>56</v>
      </c>
      <c r="G15" s="62">
        <v>39.179</v>
      </c>
      <c r="H15" s="41" t="s">
        <v>9</v>
      </c>
      <c r="I15" s="61">
        <v>9</v>
      </c>
      <c r="J15" s="61">
        <v>24</v>
      </c>
      <c r="K15" s="62">
        <v>17.495</v>
      </c>
      <c r="L15" s="63">
        <v>-3512.6995503844164</v>
      </c>
      <c r="M15" s="63">
        <v>-0.4588721782432298</v>
      </c>
      <c r="N15" s="63">
        <v>1.344</v>
      </c>
      <c r="O15" s="90">
        <f t="shared" si="2"/>
        <v>4.4093952000000005</v>
      </c>
      <c r="P15" s="91">
        <f t="shared" si="1"/>
        <v>885.5835503844164</v>
      </c>
      <c r="Q15" s="91">
        <f t="shared" si="0"/>
        <v>0.4588721782432298</v>
      </c>
      <c r="S15" s="16"/>
    </row>
    <row r="16" spans="1:19" s="7" customFormat="1" ht="15.75" customHeight="1">
      <c r="A16" s="18">
        <v>11</v>
      </c>
      <c r="B16" s="54" t="s">
        <v>160</v>
      </c>
      <c r="C16" s="55" t="s">
        <v>37</v>
      </c>
      <c r="D16" s="28" t="s">
        <v>8</v>
      </c>
      <c r="E16" s="56">
        <v>41</v>
      </c>
      <c r="F16" s="56">
        <v>59</v>
      </c>
      <c r="G16" s="57">
        <v>53.724</v>
      </c>
      <c r="H16" s="53" t="s">
        <v>9</v>
      </c>
      <c r="I16" s="56">
        <v>9</v>
      </c>
      <c r="J16" s="56">
        <v>24</v>
      </c>
      <c r="K16" s="57">
        <v>12.406</v>
      </c>
      <c r="L16" s="58">
        <v>-9516.278797655814</v>
      </c>
      <c r="M16" s="58">
        <v>-7.485185492934346</v>
      </c>
      <c r="N16" s="58">
        <v>20.746</v>
      </c>
      <c r="O16" s="92">
        <f t="shared" si="2"/>
        <v>68.0634768</v>
      </c>
      <c r="P16" s="93">
        <f t="shared" si="1"/>
        <v>6889.162797655814</v>
      </c>
      <c r="Q16" s="93">
        <f t="shared" si="0"/>
        <v>7.485185492934346</v>
      </c>
      <c r="S16" s="16"/>
    </row>
    <row r="17" spans="1:19" s="7" customFormat="1" ht="15.75" customHeight="1">
      <c r="A17" s="39">
        <v>19</v>
      </c>
      <c r="B17" s="59" t="s">
        <v>161</v>
      </c>
      <c r="C17" s="60" t="s">
        <v>38</v>
      </c>
      <c r="D17" s="41" t="s">
        <v>8</v>
      </c>
      <c r="E17" s="61">
        <v>41</v>
      </c>
      <c r="F17" s="61">
        <v>55</v>
      </c>
      <c r="G17" s="62">
        <v>20.884</v>
      </c>
      <c r="H17" s="41" t="s">
        <v>9</v>
      </c>
      <c r="I17" s="61">
        <v>9</v>
      </c>
      <c r="J17" s="61">
        <v>24</v>
      </c>
      <c r="K17" s="62">
        <v>13.431</v>
      </c>
      <c r="L17" s="63">
        <v>-1099.1762743748257</v>
      </c>
      <c r="M17" s="63">
        <v>-138.40089378846778</v>
      </c>
      <c r="N17" s="63">
        <v>16.776</v>
      </c>
      <c r="O17" s="90">
        <f t="shared" si="2"/>
        <v>55.0387008</v>
      </c>
      <c r="P17" s="91">
        <f t="shared" si="1"/>
        <v>-1527.9397256251743</v>
      </c>
      <c r="Q17" s="91">
        <f t="shared" si="0"/>
        <v>138.40089378846778</v>
      </c>
      <c r="S17" s="16"/>
    </row>
    <row r="18" spans="1:19" s="7" customFormat="1" ht="15.75" customHeight="1">
      <c r="A18" s="11">
        <v>20</v>
      </c>
      <c r="B18" s="54" t="s">
        <v>162</v>
      </c>
      <c r="C18" s="55" t="s">
        <v>39</v>
      </c>
      <c r="D18" s="28" t="s">
        <v>8</v>
      </c>
      <c r="E18" s="56">
        <v>41</v>
      </c>
      <c r="F18" s="56">
        <v>55</v>
      </c>
      <c r="G18" s="57">
        <v>37.712</v>
      </c>
      <c r="H18" s="53" t="s">
        <v>9</v>
      </c>
      <c r="I18" s="56">
        <v>9</v>
      </c>
      <c r="J18" s="56">
        <v>24</v>
      </c>
      <c r="K18" s="57">
        <v>12.439</v>
      </c>
      <c r="L18" s="58">
        <v>-1618.7017162744683</v>
      </c>
      <c r="M18" s="58">
        <v>-151.73743246310713</v>
      </c>
      <c r="N18" s="58">
        <v>19.43</v>
      </c>
      <c r="O18" s="92">
        <f t="shared" si="2"/>
        <v>63.745944</v>
      </c>
      <c r="P18" s="93">
        <f t="shared" si="1"/>
        <v>-1008.4142837255317</v>
      </c>
      <c r="Q18" s="93">
        <f t="shared" si="0"/>
        <v>151.73743246310713</v>
      </c>
      <c r="S18" s="16"/>
    </row>
    <row r="19" spans="1:19" s="7" customFormat="1" ht="15.75" customHeight="1">
      <c r="A19" s="40">
        <v>21</v>
      </c>
      <c r="B19" s="59" t="s">
        <v>163</v>
      </c>
      <c r="C19" s="60" t="s">
        <v>40</v>
      </c>
      <c r="D19" s="41" t="s">
        <v>8</v>
      </c>
      <c r="E19" s="61">
        <v>41</v>
      </c>
      <c r="F19" s="61">
        <v>56</v>
      </c>
      <c r="G19" s="62">
        <v>14.927</v>
      </c>
      <c r="H19" s="41" t="s">
        <v>9</v>
      </c>
      <c r="I19" s="61">
        <v>9</v>
      </c>
      <c r="J19" s="61">
        <v>23</v>
      </c>
      <c r="K19" s="62">
        <v>58.414</v>
      </c>
      <c r="L19" s="63">
        <v>-2772.66650064336</v>
      </c>
      <c r="M19" s="63">
        <v>-453.6734416404986</v>
      </c>
      <c r="N19" s="63">
        <v>23.61</v>
      </c>
      <c r="O19" s="90">
        <f t="shared" si="2"/>
        <v>77.459688</v>
      </c>
      <c r="P19" s="91">
        <f t="shared" si="1"/>
        <v>145.55050064336</v>
      </c>
      <c r="Q19" s="91">
        <f t="shared" si="0"/>
        <v>453.6734416404986</v>
      </c>
      <c r="S19" s="16"/>
    </row>
    <row r="20" spans="1:19" s="7" customFormat="1" ht="15.75" customHeight="1">
      <c r="A20" s="18">
        <v>22</v>
      </c>
      <c r="B20" s="54" t="s">
        <v>164</v>
      </c>
      <c r="C20" s="55" t="s">
        <v>41</v>
      </c>
      <c r="D20" s="28" t="s">
        <v>8</v>
      </c>
      <c r="E20" s="56">
        <v>41</v>
      </c>
      <c r="F20" s="56">
        <v>56</v>
      </c>
      <c r="G20" s="57">
        <v>0.019</v>
      </c>
      <c r="H20" s="53" t="s">
        <v>9</v>
      </c>
      <c r="I20" s="56">
        <v>9</v>
      </c>
      <c r="J20" s="56">
        <v>23</v>
      </c>
      <c r="K20" s="57">
        <v>38.408</v>
      </c>
      <c r="L20" s="58">
        <v>-2321.260924779692</v>
      </c>
      <c r="M20" s="58">
        <v>-922.9640524754</v>
      </c>
      <c r="N20" s="58">
        <v>30.836</v>
      </c>
      <c r="O20" s="92">
        <f t="shared" si="2"/>
        <v>101.1667488</v>
      </c>
      <c r="P20" s="93">
        <f t="shared" si="1"/>
        <v>-305.8550752203082</v>
      </c>
      <c r="Q20" s="93">
        <f t="shared" si="0"/>
        <v>922.9640524754</v>
      </c>
      <c r="S20" s="16"/>
    </row>
    <row r="21" spans="1:19" s="7" customFormat="1" ht="15.75" customHeight="1">
      <c r="A21" s="40">
        <v>23</v>
      </c>
      <c r="B21" s="59" t="s">
        <v>165</v>
      </c>
      <c r="C21" s="60" t="s">
        <v>42</v>
      </c>
      <c r="D21" s="41" t="s">
        <v>8</v>
      </c>
      <c r="E21" s="61">
        <v>41</v>
      </c>
      <c r="F21" s="61">
        <v>55</v>
      </c>
      <c r="G21" s="62">
        <v>28.642</v>
      </c>
      <c r="H21" s="41" t="s">
        <v>9</v>
      </c>
      <c r="I21" s="61">
        <v>9</v>
      </c>
      <c r="J21" s="61">
        <v>24</v>
      </c>
      <c r="K21" s="62">
        <v>13.427</v>
      </c>
      <c r="L21" s="63">
        <v>-1338.4955307459302</v>
      </c>
      <c r="M21" s="63">
        <v>-134.10476323611937</v>
      </c>
      <c r="N21" s="63">
        <v>15.347</v>
      </c>
      <c r="O21" s="90">
        <f t="shared" si="2"/>
        <v>50.3504376</v>
      </c>
      <c r="P21" s="91">
        <f t="shared" si="1"/>
        <v>-1288.6204692540698</v>
      </c>
      <c r="Q21" s="91">
        <f t="shared" si="0"/>
        <v>134.10476323611937</v>
      </c>
      <c r="S21" s="16"/>
    </row>
    <row r="22" spans="1:19" s="7" customFormat="1" ht="15.75" customHeight="1">
      <c r="A22" s="11">
        <v>24</v>
      </c>
      <c r="B22" s="54" t="s">
        <v>166</v>
      </c>
      <c r="C22" s="55" t="s">
        <v>43</v>
      </c>
      <c r="D22" s="28" t="s">
        <v>8</v>
      </c>
      <c r="E22" s="56">
        <v>41</v>
      </c>
      <c r="F22" s="56">
        <v>55</v>
      </c>
      <c r="G22" s="57">
        <v>30.158</v>
      </c>
      <c r="H22" s="53" t="s">
        <v>9</v>
      </c>
      <c r="I22" s="56">
        <v>9</v>
      </c>
      <c r="J22" s="56">
        <v>24</v>
      </c>
      <c r="K22" s="57">
        <v>13.077</v>
      </c>
      <c r="L22" s="58">
        <v>-1385.413984113898</v>
      </c>
      <c r="M22" s="58">
        <v>-141.29679610348026</v>
      </c>
      <c r="N22" s="58">
        <v>15.124</v>
      </c>
      <c r="O22" s="92">
        <f t="shared" si="2"/>
        <v>49.618819200000004</v>
      </c>
      <c r="P22" s="93">
        <f t="shared" si="1"/>
        <v>-1241.702015886102</v>
      </c>
      <c r="Q22" s="93">
        <f t="shared" si="0"/>
        <v>141.29679610348026</v>
      </c>
      <c r="S22" s="16"/>
    </row>
    <row r="23" spans="1:19" s="7" customFormat="1" ht="15.75" customHeight="1">
      <c r="A23" s="39">
        <v>25</v>
      </c>
      <c r="B23" s="59" t="s">
        <v>167</v>
      </c>
      <c r="C23" s="60" t="s">
        <v>44</v>
      </c>
      <c r="D23" s="41" t="s">
        <v>8</v>
      </c>
      <c r="E23" s="61">
        <v>41</v>
      </c>
      <c r="F23" s="61">
        <v>56</v>
      </c>
      <c r="G23" s="62">
        <v>2.592</v>
      </c>
      <c r="H23" s="41" t="s">
        <v>9</v>
      </c>
      <c r="I23" s="61">
        <v>9</v>
      </c>
      <c r="J23" s="61">
        <v>23</v>
      </c>
      <c r="K23" s="62">
        <v>52.851</v>
      </c>
      <c r="L23" s="63">
        <v>-2394.5130545338957</v>
      </c>
      <c r="M23" s="63">
        <v>-588.8286562057796</v>
      </c>
      <c r="N23" s="63">
        <v>18.295</v>
      </c>
      <c r="O23" s="90">
        <f t="shared" si="2"/>
        <v>60.02223600000001</v>
      </c>
      <c r="P23" s="91">
        <f t="shared" si="1"/>
        <v>-232.6029454661043</v>
      </c>
      <c r="Q23" s="91">
        <f t="shared" si="0"/>
        <v>588.8286562057796</v>
      </c>
      <c r="S23" s="16"/>
    </row>
    <row r="24" spans="1:19" s="7" customFormat="1" ht="15.75" customHeight="1">
      <c r="A24" s="11">
        <v>26</v>
      </c>
      <c r="B24" s="54" t="s">
        <v>168</v>
      </c>
      <c r="C24" s="55" t="s">
        <v>45</v>
      </c>
      <c r="D24" s="28" t="s">
        <v>8</v>
      </c>
      <c r="E24" s="56">
        <v>41</v>
      </c>
      <c r="F24" s="56">
        <v>56</v>
      </c>
      <c r="G24" s="57">
        <v>58.118</v>
      </c>
      <c r="H24" s="53" t="s">
        <v>9</v>
      </c>
      <c r="I24" s="56">
        <v>9</v>
      </c>
      <c r="J24" s="56">
        <v>24</v>
      </c>
      <c r="K24" s="57">
        <v>13.406</v>
      </c>
      <c r="L24" s="58">
        <v>-4098.677663712963</v>
      </c>
      <c r="M24" s="58">
        <v>-83.92641167839389</v>
      </c>
      <c r="N24" s="58">
        <v>24.192</v>
      </c>
      <c r="O24" s="92">
        <f t="shared" si="2"/>
        <v>79.3691136</v>
      </c>
      <c r="P24" s="93">
        <f t="shared" si="1"/>
        <v>1471.5616637129633</v>
      </c>
      <c r="Q24" s="93">
        <f t="shared" si="0"/>
        <v>83.92641167839389</v>
      </c>
      <c r="S24" s="16"/>
    </row>
    <row r="25" spans="1:19" s="7" customFormat="1" ht="15.75" customHeight="1">
      <c r="A25" s="40">
        <v>27</v>
      </c>
      <c r="B25" s="59" t="s">
        <v>168</v>
      </c>
      <c r="C25" s="60" t="s">
        <v>46</v>
      </c>
      <c r="D25" s="41" t="s">
        <v>8</v>
      </c>
      <c r="E25" s="61">
        <v>41</v>
      </c>
      <c r="F25" s="61">
        <v>56</v>
      </c>
      <c r="G25" s="62">
        <v>59.862</v>
      </c>
      <c r="H25" s="41" t="s">
        <v>9</v>
      </c>
      <c r="I25" s="61">
        <v>9</v>
      </c>
      <c r="J25" s="61">
        <v>24</v>
      </c>
      <c r="K25" s="62">
        <v>22.449</v>
      </c>
      <c r="L25" s="63">
        <v>-4148.661902828669</v>
      </c>
      <c r="M25" s="63">
        <v>125.32484509982007</v>
      </c>
      <c r="N25" s="63">
        <v>24.192</v>
      </c>
      <c r="O25" s="90">
        <f t="shared" si="2"/>
        <v>79.3691136</v>
      </c>
      <c r="P25" s="91">
        <f t="shared" si="1"/>
        <v>1521.5459028286687</v>
      </c>
      <c r="Q25" s="91">
        <f t="shared" si="0"/>
        <v>-125.32484509982007</v>
      </c>
      <c r="S25" s="16"/>
    </row>
    <row r="26" spans="1:19" s="7" customFormat="1" ht="15.75" customHeight="1">
      <c r="A26" s="18">
        <v>28</v>
      </c>
      <c r="B26" s="54" t="s">
        <v>169</v>
      </c>
      <c r="C26" s="55" t="s">
        <v>47</v>
      </c>
      <c r="D26" s="28" t="s">
        <v>8</v>
      </c>
      <c r="E26" s="56">
        <v>41</v>
      </c>
      <c r="F26" s="56">
        <v>56</v>
      </c>
      <c r="G26" s="57">
        <v>11.498</v>
      </c>
      <c r="H26" s="53" t="s">
        <v>9</v>
      </c>
      <c r="I26" s="56">
        <v>9</v>
      </c>
      <c r="J26" s="56">
        <v>24</v>
      </c>
      <c r="K26" s="57">
        <v>31.761</v>
      </c>
      <c r="L26" s="58">
        <v>-2652.773602206435</v>
      </c>
      <c r="M26" s="58">
        <v>312.4487767590144</v>
      </c>
      <c r="N26" s="58">
        <v>22.151</v>
      </c>
      <c r="O26" s="92">
        <f t="shared" si="2"/>
        <v>72.6730008</v>
      </c>
      <c r="P26" s="93">
        <f t="shared" si="1"/>
        <v>25.657602206435058</v>
      </c>
      <c r="Q26" s="93">
        <f t="shared" si="0"/>
        <v>-312.4487767590144</v>
      </c>
      <c r="S26" s="16"/>
    </row>
    <row r="27" spans="1:19" s="7" customFormat="1" ht="15.75" customHeight="1">
      <c r="A27" s="40">
        <v>29</v>
      </c>
      <c r="B27" s="59" t="s">
        <v>170</v>
      </c>
      <c r="C27" s="60" t="s">
        <v>48</v>
      </c>
      <c r="D27" s="41" t="s">
        <v>8</v>
      </c>
      <c r="E27" s="61">
        <v>41</v>
      </c>
      <c r="F27" s="61">
        <v>56</v>
      </c>
      <c r="G27" s="62">
        <v>10.621</v>
      </c>
      <c r="H27" s="41" t="s">
        <v>9</v>
      </c>
      <c r="I27" s="61">
        <v>9</v>
      </c>
      <c r="J27" s="61">
        <v>24</v>
      </c>
      <c r="K27" s="62">
        <v>20.499</v>
      </c>
      <c r="L27" s="63">
        <v>-2630.4697774943047</v>
      </c>
      <c r="M27" s="63">
        <v>52.560629516856125</v>
      </c>
      <c r="N27" s="63">
        <v>7.49</v>
      </c>
      <c r="O27" s="90">
        <f t="shared" si="2"/>
        <v>24.573192000000002</v>
      </c>
      <c r="P27" s="91">
        <f t="shared" si="1"/>
        <v>3.3537774943047225</v>
      </c>
      <c r="Q27" s="91">
        <f t="shared" si="0"/>
        <v>-52.560629516856125</v>
      </c>
      <c r="S27" s="16"/>
    </row>
    <row r="28" spans="1:19" s="7" customFormat="1" ht="15.75" customHeight="1">
      <c r="A28" s="11">
        <v>30</v>
      </c>
      <c r="B28" s="54" t="s">
        <v>170</v>
      </c>
      <c r="C28" s="55" t="s">
        <v>49</v>
      </c>
      <c r="D28" s="28" t="s">
        <v>8</v>
      </c>
      <c r="E28" s="56">
        <v>41</v>
      </c>
      <c r="F28" s="56">
        <v>56</v>
      </c>
      <c r="G28" s="57">
        <v>10.618</v>
      </c>
      <c r="H28" s="53" t="s">
        <v>9</v>
      </c>
      <c r="I28" s="56">
        <v>9</v>
      </c>
      <c r="J28" s="56">
        <v>24</v>
      </c>
      <c r="K28" s="57">
        <v>20.312</v>
      </c>
      <c r="L28" s="58">
        <v>-2630.477119220687</v>
      </c>
      <c r="M28" s="58">
        <v>48.251985498009</v>
      </c>
      <c r="N28" s="58">
        <v>7.49</v>
      </c>
      <c r="O28" s="92">
        <f t="shared" si="2"/>
        <v>24.573192000000002</v>
      </c>
      <c r="P28" s="93">
        <f t="shared" si="1"/>
        <v>3.3611192206872147</v>
      </c>
      <c r="Q28" s="93">
        <f aca="true" t="shared" si="3" ref="Q28:Q91">IF(M28&lt;&gt;"",-M28,"")</f>
        <v>-48.251985498009</v>
      </c>
      <c r="S28" s="16"/>
    </row>
    <row r="29" spans="1:19" s="7" customFormat="1" ht="15.75" customHeight="1">
      <c r="A29" s="39">
        <v>31</v>
      </c>
      <c r="B29" s="59" t="s">
        <v>171</v>
      </c>
      <c r="C29" s="60" t="s">
        <v>50</v>
      </c>
      <c r="D29" s="41" t="s">
        <v>8</v>
      </c>
      <c r="E29" s="61">
        <v>41</v>
      </c>
      <c r="F29" s="61">
        <v>56</v>
      </c>
      <c r="G29" s="62">
        <v>10.59</v>
      </c>
      <c r="H29" s="41" t="s">
        <v>9</v>
      </c>
      <c r="I29" s="61">
        <v>9</v>
      </c>
      <c r="J29" s="61">
        <v>24</v>
      </c>
      <c r="K29" s="62">
        <v>15.923</v>
      </c>
      <c r="L29" s="63">
        <v>-2631.446901905699</v>
      </c>
      <c r="M29" s="63">
        <v>-52.85068379074712</v>
      </c>
      <c r="N29" s="63">
        <v>8.464</v>
      </c>
      <c r="O29" s="90">
        <f t="shared" si="2"/>
        <v>27.768691200000003</v>
      </c>
      <c r="P29" s="91">
        <f t="shared" si="1"/>
        <v>4.330901905699193</v>
      </c>
      <c r="Q29" s="91">
        <f t="shared" si="3"/>
        <v>52.85068379074712</v>
      </c>
      <c r="S29" s="16"/>
    </row>
    <row r="30" spans="1:19" s="7" customFormat="1" ht="15.75" customHeight="1">
      <c r="A30" s="11">
        <v>32</v>
      </c>
      <c r="B30" s="54" t="s">
        <v>171</v>
      </c>
      <c r="C30" s="55" t="s">
        <v>51</v>
      </c>
      <c r="D30" s="28" t="s">
        <v>8</v>
      </c>
      <c r="E30" s="56">
        <v>41</v>
      </c>
      <c r="F30" s="56">
        <v>56</v>
      </c>
      <c r="G30" s="57">
        <v>10.594</v>
      </c>
      <c r="H30" s="53" t="s">
        <v>9</v>
      </c>
      <c r="I30" s="56">
        <v>9</v>
      </c>
      <c r="J30" s="56">
        <v>24</v>
      </c>
      <c r="K30" s="57">
        <v>16.108</v>
      </c>
      <c r="L30" s="58">
        <v>-2631.5075835230323</v>
      </c>
      <c r="M30" s="58">
        <v>-48.584498590263244</v>
      </c>
      <c r="N30" s="58">
        <v>8.464</v>
      </c>
      <c r="O30" s="92">
        <f t="shared" si="2"/>
        <v>27.768691200000003</v>
      </c>
      <c r="P30" s="93">
        <f t="shared" si="1"/>
        <v>4.3915835230322955</v>
      </c>
      <c r="Q30" s="93">
        <f t="shared" si="3"/>
        <v>48.584498590263244</v>
      </c>
      <c r="S30" s="16"/>
    </row>
    <row r="31" spans="1:19" s="7" customFormat="1" ht="15.75" customHeight="1">
      <c r="A31" s="40">
        <v>33</v>
      </c>
      <c r="B31" s="59" t="s">
        <v>172</v>
      </c>
      <c r="C31" s="60" t="s">
        <v>52</v>
      </c>
      <c r="D31" s="41" t="s">
        <v>8</v>
      </c>
      <c r="E31" s="61">
        <v>41</v>
      </c>
      <c r="F31" s="61">
        <v>56</v>
      </c>
      <c r="G31" s="62">
        <v>7.419</v>
      </c>
      <c r="H31" s="41" t="s">
        <v>9</v>
      </c>
      <c r="I31" s="61">
        <v>9</v>
      </c>
      <c r="J31" s="61">
        <v>24</v>
      </c>
      <c r="K31" s="62">
        <v>12.126</v>
      </c>
      <c r="L31" s="63">
        <v>-2535.2471193920555</v>
      </c>
      <c r="M31" s="63">
        <v>-142.10588435719922</v>
      </c>
      <c r="N31" s="63">
        <v>14.741</v>
      </c>
      <c r="O31" s="90">
        <f t="shared" si="2"/>
        <v>48.3622728</v>
      </c>
      <c r="P31" s="91">
        <f t="shared" si="1"/>
        <v>-91.86888060794445</v>
      </c>
      <c r="Q31" s="91">
        <f t="shared" si="3"/>
        <v>142.10588435719922</v>
      </c>
      <c r="S31" s="16"/>
    </row>
    <row r="32" spans="1:19" s="7" customFormat="1" ht="15.75" customHeight="1">
      <c r="A32" s="18">
        <v>34</v>
      </c>
      <c r="B32" s="54" t="s">
        <v>173</v>
      </c>
      <c r="C32" s="55" t="s">
        <v>53</v>
      </c>
      <c r="D32" s="28" t="s">
        <v>8</v>
      </c>
      <c r="E32" s="56">
        <v>41</v>
      </c>
      <c r="F32" s="56">
        <v>56</v>
      </c>
      <c r="G32" s="57">
        <v>3.655</v>
      </c>
      <c r="H32" s="53" t="s">
        <v>9</v>
      </c>
      <c r="I32" s="56">
        <v>9</v>
      </c>
      <c r="J32" s="56">
        <v>24</v>
      </c>
      <c r="K32" s="57">
        <v>1.346</v>
      </c>
      <c r="L32" s="58">
        <v>-2423.7011683446553</v>
      </c>
      <c r="M32" s="58">
        <v>-392.5465841603259</v>
      </c>
      <c r="N32" s="58">
        <v>25.347</v>
      </c>
      <c r="O32" s="92">
        <f t="shared" si="2"/>
        <v>83.15843760000001</v>
      </c>
      <c r="P32" s="93">
        <f t="shared" si="1"/>
        <v>-203.41483165534464</v>
      </c>
      <c r="Q32" s="93">
        <f t="shared" si="3"/>
        <v>392.5465841603259</v>
      </c>
      <c r="S32" s="16"/>
    </row>
    <row r="33" spans="1:19" s="7" customFormat="1" ht="15.75" customHeight="1">
      <c r="A33" s="40">
        <v>35</v>
      </c>
      <c r="B33" s="59" t="s">
        <v>173</v>
      </c>
      <c r="C33" s="60" t="s">
        <v>54</v>
      </c>
      <c r="D33" s="41" t="s">
        <v>8</v>
      </c>
      <c r="E33" s="61">
        <v>41</v>
      </c>
      <c r="F33" s="61">
        <v>55</v>
      </c>
      <c r="G33" s="62">
        <v>52.955</v>
      </c>
      <c r="H33" s="41" t="s">
        <v>9</v>
      </c>
      <c r="I33" s="61">
        <v>9</v>
      </c>
      <c r="J33" s="61">
        <v>24</v>
      </c>
      <c r="K33" s="62">
        <v>2.419</v>
      </c>
      <c r="L33" s="63">
        <v>-2093.1550941407327</v>
      </c>
      <c r="M33" s="63">
        <v>-373.8988703941328</v>
      </c>
      <c r="N33" s="63">
        <v>26.585</v>
      </c>
      <c r="O33" s="90">
        <f t="shared" si="2"/>
        <v>87.22006800000001</v>
      </c>
      <c r="P33" s="91">
        <f t="shared" si="1"/>
        <v>-533.9609058592673</v>
      </c>
      <c r="Q33" s="91">
        <f t="shared" si="3"/>
        <v>373.8988703941328</v>
      </c>
      <c r="S33" s="16"/>
    </row>
    <row r="34" spans="1:19" s="7" customFormat="1" ht="15.75" customHeight="1">
      <c r="A34" s="11">
        <v>36</v>
      </c>
      <c r="B34" s="54" t="s">
        <v>174</v>
      </c>
      <c r="C34" s="55" t="s">
        <v>55</v>
      </c>
      <c r="D34" s="28" t="s">
        <v>8</v>
      </c>
      <c r="E34" s="56">
        <v>41</v>
      </c>
      <c r="F34" s="56">
        <v>55</v>
      </c>
      <c r="G34" s="57">
        <v>46.879</v>
      </c>
      <c r="H34" s="53" t="s">
        <v>9</v>
      </c>
      <c r="I34" s="56">
        <v>9</v>
      </c>
      <c r="J34" s="56">
        <v>24</v>
      </c>
      <c r="K34" s="57">
        <v>2.873</v>
      </c>
      <c r="L34" s="58">
        <v>-1905.528530644942</v>
      </c>
      <c r="M34" s="58">
        <v>-366.8826316298686</v>
      </c>
      <c r="N34" s="58">
        <v>19.984</v>
      </c>
      <c r="O34" s="92">
        <f t="shared" si="2"/>
        <v>65.5635072</v>
      </c>
      <c r="P34" s="93">
        <f t="shared" si="1"/>
        <v>-721.5874693550579</v>
      </c>
      <c r="Q34" s="93">
        <f t="shared" si="3"/>
        <v>366.8826316298686</v>
      </c>
      <c r="S34" s="16"/>
    </row>
    <row r="35" spans="1:19" s="7" customFormat="1" ht="15.75" customHeight="1">
      <c r="A35" s="39">
        <v>37</v>
      </c>
      <c r="B35" s="59" t="s">
        <v>175</v>
      </c>
      <c r="C35" s="60" t="s">
        <v>56</v>
      </c>
      <c r="D35" s="41" t="s">
        <v>8</v>
      </c>
      <c r="E35" s="61">
        <v>41</v>
      </c>
      <c r="F35" s="61">
        <v>55</v>
      </c>
      <c r="G35" s="62">
        <v>47.997</v>
      </c>
      <c r="H35" s="41" t="s">
        <v>9</v>
      </c>
      <c r="I35" s="61">
        <v>9</v>
      </c>
      <c r="J35" s="61">
        <v>23</v>
      </c>
      <c r="K35" s="62">
        <v>56.274</v>
      </c>
      <c r="L35" s="63">
        <v>-1942.8143665979783</v>
      </c>
      <c r="M35" s="63">
        <v>-518.280385644302</v>
      </c>
      <c r="N35" s="63">
        <v>26.468</v>
      </c>
      <c r="O35" s="90">
        <f t="shared" si="2"/>
        <v>86.8362144</v>
      </c>
      <c r="P35" s="91">
        <f t="shared" si="1"/>
        <v>-684.3016334020217</v>
      </c>
      <c r="Q35" s="91">
        <f t="shared" si="3"/>
        <v>518.280385644302</v>
      </c>
      <c r="S35" s="16"/>
    </row>
    <row r="36" spans="1:19" s="7" customFormat="1" ht="15.75" customHeight="1">
      <c r="A36" s="11">
        <v>38</v>
      </c>
      <c r="B36" s="54" t="s">
        <v>175</v>
      </c>
      <c r="C36" s="55" t="s">
        <v>57</v>
      </c>
      <c r="D36" s="28" t="s">
        <v>8</v>
      </c>
      <c r="E36" s="56">
        <v>41</v>
      </c>
      <c r="F36" s="56">
        <v>55</v>
      </c>
      <c r="G36" s="57">
        <v>45.94</v>
      </c>
      <c r="H36" s="53" t="s">
        <v>9</v>
      </c>
      <c r="I36" s="56">
        <v>9</v>
      </c>
      <c r="J36" s="56">
        <v>23</v>
      </c>
      <c r="K36" s="57">
        <v>56.321</v>
      </c>
      <c r="L36" s="58">
        <v>-1879.3474589573395</v>
      </c>
      <c r="M36" s="58">
        <v>-518.3516066399192</v>
      </c>
      <c r="N36" s="58">
        <v>26.468</v>
      </c>
      <c r="O36" s="92">
        <f t="shared" si="2"/>
        <v>86.8362144</v>
      </c>
      <c r="P36" s="93">
        <f t="shared" si="1"/>
        <v>-747.7685410426604</v>
      </c>
      <c r="Q36" s="93">
        <f t="shared" si="3"/>
        <v>518.3516066399192</v>
      </c>
      <c r="S36" s="16"/>
    </row>
    <row r="37" spans="1:19" s="7" customFormat="1" ht="15.75" customHeight="1">
      <c r="A37" s="40">
        <v>39</v>
      </c>
      <c r="B37" s="59" t="s">
        <v>175</v>
      </c>
      <c r="C37" s="60" t="s">
        <v>58</v>
      </c>
      <c r="D37" s="41" t="s">
        <v>8</v>
      </c>
      <c r="E37" s="61">
        <v>41</v>
      </c>
      <c r="F37" s="61">
        <v>55</v>
      </c>
      <c r="G37" s="62">
        <v>45.918</v>
      </c>
      <c r="H37" s="41" t="s">
        <v>9</v>
      </c>
      <c r="I37" s="61">
        <v>9</v>
      </c>
      <c r="J37" s="61">
        <v>23</v>
      </c>
      <c r="K37" s="62">
        <v>54.865</v>
      </c>
      <c r="L37" s="63">
        <v>-1879.2870582170438</v>
      </c>
      <c r="M37" s="63">
        <v>-551.9079749382237</v>
      </c>
      <c r="N37" s="63">
        <v>26.468</v>
      </c>
      <c r="O37" s="90">
        <f t="shared" si="2"/>
        <v>86.8362144</v>
      </c>
      <c r="P37" s="91">
        <f t="shared" si="1"/>
        <v>-747.8289417829562</v>
      </c>
      <c r="Q37" s="91">
        <f t="shared" si="3"/>
        <v>551.9079749382237</v>
      </c>
      <c r="S37" s="16"/>
    </row>
    <row r="38" spans="1:19" s="7" customFormat="1" ht="15.75" customHeight="1">
      <c r="A38" s="18">
        <v>40</v>
      </c>
      <c r="B38" s="54" t="s">
        <v>175</v>
      </c>
      <c r="C38" s="55" t="s">
        <v>59</v>
      </c>
      <c r="D38" s="28" t="s">
        <v>8</v>
      </c>
      <c r="E38" s="56">
        <v>41</v>
      </c>
      <c r="F38" s="56">
        <v>55</v>
      </c>
      <c r="G38" s="57">
        <v>47.979</v>
      </c>
      <c r="H38" s="49" t="s">
        <v>9</v>
      </c>
      <c r="I38" s="56">
        <v>9</v>
      </c>
      <c r="J38" s="56">
        <v>23</v>
      </c>
      <c r="K38" s="57">
        <v>54.81</v>
      </c>
      <c r="L38" s="58">
        <v>-1942.8979063174775</v>
      </c>
      <c r="M38" s="58">
        <v>-552.00354479132</v>
      </c>
      <c r="N38" s="58">
        <v>26.468</v>
      </c>
      <c r="O38" s="92">
        <f t="shared" si="2"/>
        <v>86.8362144</v>
      </c>
      <c r="P38" s="93">
        <f t="shared" si="1"/>
        <v>-684.2180936825225</v>
      </c>
      <c r="Q38" s="93">
        <f t="shared" si="3"/>
        <v>552.00354479132</v>
      </c>
      <c r="S38" s="16"/>
    </row>
    <row r="39" spans="1:19" s="7" customFormat="1" ht="15.75" customHeight="1">
      <c r="A39" s="40">
        <v>41</v>
      </c>
      <c r="B39" s="59" t="s">
        <v>176</v>
      </c>
      <c r="C39" s="60" t="s">
        <v>60</v>
      </c>
      <c r="D39" s="41" t="s">
        <v>8</v>
      </c>
      <c r="E39" s="61">
        <v>41</v>
      </c>
      <c r="F39" s="61">
        <v>55</v>
      </c>
      <c r="G39" s="62">
        <v>48.261</v>
      </c>
      <c r="H39" s="41" t="s">
        <v>9</v>
      </c>
      <c r="I39" s="61">
        <v>9</v>
      </c>
      <c r="J39" s="61">
        <v>23</v>
      </c>
      <c r="K39" s="62">
        <v>54.89</v>
      </c>
      <c r="L39" s="63">
        <v>-1951.5675398895044</v>
      </c>
      <c r="M39" s="63">
        <v>-550.0017035770753</v>
      </c>
      <c r="N39" s="63">
        <v>33.776</v>
      </c>
      <c r="O39" s="90">
        <f t="shared" si="2"/>
        <v>110.81230080000002</v>
      </c>
      <c r="P39" s="91">
        <f t="shared" si="1"/>
        <v>-675.5484601104956</v>
      </c>
      <c r="Q39" s="91">
        <f t="shared" si="3"/>
        <v>550.0017035770753</v>
      </c>
      <c r="S39" s="16"/>
    </row>
    <row r="40" spans="1:19" s="7" customFormat="1" ht="15.75" customHeight="1">
      <c r="A40" s="11">
        <v>42</v>
      </c>
      <c r="B40" s="54" t="s">
        <v>177</v>
      </c>
      <c r="C40" s="55" t="s">
        <v>61</v>
      </c>
      <c r="D40" s="28" t="s">
        <v>8</v>
      </c>
      <c r="E40" s="56">
        <v>41</v>
      </c>
      <c r="F40" s="56">
        <v>55</v>
      </c>
      <c r="G40" s="57">
        <v>21.596</v>
      </c>
      <c r="H40" s="28" t="s">
        <v>9</v>
      </c>
      <c r="I40" s="56">
        <v>9</v>
      </c>
      <c r="J40" s="56">
        <v>24</v>
      </c>
      <c r="K40" s="57">
        <v>3.865</v>
      </c>
      <c r="L40" s="58">
        <v>-1125.1789263116073</v>
      </c>
      <c r="M40" s="58">
        <v>-358.3753401118003</v>
      </c>
      <c r="N40" s="58">
        <v>19.362</v>
      </c>
      <c r="O40" s="92">
        <f t="shared" si="2"/>
        <v>63.5228496</v>
      </c>
      <c r="P40" s="93">
        <f t="shared" si="1"/>
        <v>-1501.9370736883927</v>
      </c>
      <c r="Q40" s="93">
        <f t="shared" si="3"/>
        <v>358.3753401118003</v>
      </c>
      <c r="S40" s="16"/>
    </row>
    <row r="41" spans="1:19" s="7" customFormat="1" ht="15.75" customHeight="1">
      <c r="A41" s="39">
        <v>43</v>
      </c>
      <c r="B41" s="59" t="s">
        <v>178</v>
      </c>
      <c r="C41" s="60" t="s">
        <v>62</v>
      </c>
      <c r="D41" s="41" t="s">
        <v>8</v>
      </c>
      <c r="E41" s="61">
        <v>41</v>
      </c>
      <c r="F41" s="61">
        <v>55</v>
      </c>
      <c r="G41" s="62">
        <v>19.754</v>
      </c>
      <c r="H41" s="41" t="s">
        <v>9</v>
      </c>
      <c r="I41" s="61">
        <v>9</v>
      </c>
      <c r="J41" s="61">
        <v>24</v>
      </c>
      <c r="K41" s="62">
        <v>2.196</v>
      </c>
      <c r="L41" s="63">
        <v>-1069.0630203872422</v>
      </c>
      <c r="M41" s="63">
        <v>-397.8699862289321</v>
      </c>
      <c r="N41" s="63">
        <v>22.526</v>
      </c>
      <c r="O41" s="90">
        <f t="shared" si="2"/>
        <v>73.9033008</v>
      </c>
      <c r="P41" s="91">
        <f t="shared" si="1"/>
        <v>-1558.0529796127578</v>
      </c>
      <c r="Q41" s="91">
        <f t="shared" si="3"/>
        <v>397.8699862289321</v>
      </c>
      <c r="S41" s="16"/>
    </row>
    <row r="42" spans="1:19" s="7" customFormat="1" ht="15.75" customHeight="1">
      <c r="A42" s="11">
        <v>44</v>
      </c>
      <c r="B42" s="54" t="s">
        <v>179</v>
      </c>
      <c r="C42" s="55" t="s">
        <v>63</v>
      </c>
      <c r="D42" s="28" t="s">
        <v>8</v>
      </c>
      <c r="E42" s="56">
        <v>41</v>
      </c>
      <c r="F42" s="56">
        <v>55</v>
      </c>
      <c r="G42" s="57">
        <v>44.088</v>
      </c>
      <c r="H42" s="28" t="s">
        <v>9</v>
      </c>
      <c r="I42" s="56">
        <v>9</v>
      </c>
      <c r="J42" s="56">
        <v>23</v>
      </c>
      <c r="K42" s="57">
        <v>55.946</v>
      </c>
      <c r="L42" s="58">
        <v>-1822.3716960309705</v>
      </c>
      <c r="M42" s="58">
        <v>-528.0395354036496</v>
      </c>
      <c r="N42" s="58">
        <v>27.759</v>
      </c>
      <c r="O42" s="92">
        <f t="shared" si="2"/>
        <v>91.07172720000001</v>
      </c>
      <c r="P42" s="93">
        <f t="shared" si="1"/>
        <v>-804.7443039690295</v>
      </c>
      <c r="Q42" s="93">
        <f t="shared" si="3"/>
        <v>528.0395354036496</v>
      </c>
      <c r="S42" s="16"/>
    </row>
    <row r="43" spans="1:19" s="7" customFormat="1" ht="15.75" customHeight="1">
      <c r="A43" s="40">
        <v>45</v>
      </c>
      <c r="B43" s="59" t="s">
        <v>179</v>
      </c>
      <c r="C43" s="60" t="s">
        <v>64</v>
      </c>
      <c r="D43" s="41" t="s">
        <v>8</v>
      </c>
      <c r="E43" s="61">
        <v>41</v>
      </c>
      <c r="F43" s="61">
        <v>55</v>
      </c>
      <c r="G43" s="62">
        <v>42.384</v>
      </c>
      <c r="H43" s="41" t="s">
        <v>9</v>
      </c>
      <c r="I43" s="61">
        <v>9</v>
      </c>
      <c r="J43" s="61">
        <v>23</v>
      </c>
      <c r="K43" s="62">
        <v>56.009</v>
      </c>
      <c r="L43" s="63">
        <v>-1769.7990551814921</v>
      </c>
      <c r="M43" s="63">
        <v>-527.5522379981686</v>
      </c>
      <c r="N43" s="63">
        <v>27.88</v>
      </c>
      <c r="O43" s="90">
        <f t="shared" si="2"/>
        <v>91.468704</v>
      </c>
      <c r="P43" s="91">
        <f t="shared" si="1"/>
        <v>-857.3169448185079</v>
      </c>
      <c r="Q43" s="91">
        <f t="shared" si="3"/>
        <v>527.5522379981686</v>
      </c>
      <c r="S43" s="16"/>
    </row>
    <row r="44" spans="1:19" s="7" customFormat="1" ht="15.75" customHeight="1">
      <c r="A44" s="18">
        <v>46</v>
      </c>
      <c r="B44" s="54" t="s">
        <v>179</v>
      </c>
      <c r="C44" s="55" t="s">
        <v>65</v>
      </c>
      <c r="D44" s="28" t="s">
        <v>8</v>
      </c>
      <c r="E44" s="56">
        <v>41</v>
      </c>
      <c r="F44" s="56">
        <v>55</v>
      </c>
      <c r="G44" s="57">
        <v>40.464</v>
      </c>
      <c r="H44" s="28" t="s">
        <v>9</v>
      </c>
      <c r="I44" s="56">
        <v>9</v>
      </c>
      <c r="J44" s="56">
        <v>23</v>
      </c>
      <c r="K44" s="57">
        <v>56.034</v>
      </c>
      <c r="L44" s="58">
        <v>-1710.5413157725816</v>
      </c>
      <c r="M44" s="58">
        <v>-528.0776998727298</v>
      </c>
      <c r="N44" s="58">
        <v>27.48</v>
      </c>
      <c r="O44" s="92">
        <f t="shared" si="2"/>
        <v>90.156384</v>
      </c>
      <c r="P44" s="93">
        <f t="shared" si="1"/>
        <v>-916.5746842274184</v>
      </c>
      <c r="Q44" s="93">
        <f t="shared" si="3"/>
        <v>528.0776998727298</v>
      </c>
      <c r="S44" s="16"/>
    </row>
    <row r="45" spans="1:19" s="7" customFormat="1" ht="15.75" customHeight="1">
      <c r="A45" s="40">
        <v>47</v>
      </c>
      <c r="B45" s="59" t="s">
        <v>179</v>
      </c>
      <c r="C45" s="60" t="s">
        <v>66</v>
      </c>
      <c r="D45" s="41" t="s">
        <v>8</v>
      </c>
      <c r="E45" s="61">
        <v>41</v>
      </c>
      <c r="F45" s="61">
        <v>55</v>
      </c>
      <c r="G45" s="62">
        <v>39.272</v>
      </c>
      <c r="H45" s="41" t="s">
        <v>9</v>
      </c>
      <c r="I45" s="61">
        <v>9</v>
      </c>
      <c r="J45" s="61">
        <v>23</v>
      </c>
      <c r="K45" s="62">
        <v>56.058</v>
      </c>
      <c r="L45" s="63">
        <v>-1673.776401024773</v>
      </c>
      <c r="M45" s="63">
        <v>-528.2123887802575</v>
      </c>
      <c r="N45" s="63">
        <v>27.877</v>
      </c>
      <c r="O45" s="90">
        <f t="shared" si="2"/>
        <v>91.4588616</v>
      </c>
      <c r="P45" s="91">
        <f t="shared" si="1"/>
        <v>-953.3395989752271</v>
      </c>
      <c r="Q45" s="91">
        <f t="shared" si="3"/>
        <v>528.2123887802575</v>
      </c>
      <c r="S45" s="16"/>
    </row>
    <row r="46" spans="1:19" s="7" customFormat="1" ht="15.75" customHeight="1">
      <c r="A46" s="11">
        <v>48</v>
      </c>
      <c r="B46" s="54" t="s">
        <v>180</v>
      </c>
      <c r="C46" s="55" t="s">
        <v>67</v>
      </c>
      <c r="D46" s="28" t="s">
        <v>8</v>
      </c>
      <c r="E46" s="56">
        <v>41</v>
      </c>
      <c r="F46" s="56">
        <v>55</v>
      </c>
      <c r="G46" s="57">
        <v>38.434</v>
      </c>
      <c r="H46" s="28" t="s">
        <v>9</v>
      </c>
      <c r="I46" s="56">
        <v>9</v>
      </c>
      <c r="J46" s="56">
        <v>23</v>
      </c>
      <c r="K46" s="57">
        <v>56.845</v>
      </c>
      <c r="L46" s="58">
        <v>-1647.5940162863874</v>
      </c>
      <c r="M46" s="58">
        <v>-510.5533953692996</v>
      </c>
      <c r="N46" s="58">
        <v>26.968</v>
      </c>
      <c r="O46" s="92">
        <f t="shared" si="2"/>
        <v>88.4766144</v>
      </c>
      <c r="P46" s="93">
        <f t="shared" si="1"/>
        <v>-979.5219837136126</v>
      </c>
      <c r="Q46" s="93">
        <f t="shared" si="3"/>
        <v>510.5533953692996</v>
      </c>
      <c r="S46" s="16"/>
    </row>
    <row r="47" spans="1:19" s="7" customFormat="1" ht="15.75" customHeight="1">
      <c r="A47" s="39">
        <v>49</v>
      </c>
      <c r="B47" s="59" t="s">
        <v>180</v>
      </c>
      <c r="C47" s="60" t="s">
        <v>68</v>
      </c>
      <c r="D47" s="41" t="s">
        <v>8</v>
      </c>
      <c r="E47" s="61">
        <v>41</v>
      </c>
      <c r="F47" s="61">
        <v>55</v>
      </c>
      <c r="G47" s="62">
        <v>36.383</v>
      </c>
      <c r="H47" s="41" t="s">
        <v>9</v>
      </c>
      <c r="I47" s="61">
        <v>9</v>
      </c>
      <c r="J47" s="61">
        <v>23</v>
      </c>
      <c r="K47" s="62">
        <v>56.902</v>
      </c>
      <c r="L47" s="63">
        <v>-1584.284073681956</v>
      </c>
      <c r="M47" s="63">
        <v>-510.4018517448582</v>
      </c>
      <c r="N47" s="63">
        <v>26.968</v>
      </c>
      <c r="O47" s="90">
        <f t="shared" si="2"/>
        <v>88.4766144</v>
      </c>
      <c r="P47" s="91">
        <f t="shared" si="1"/>
        <v>-1042.831926318044</v>
      </c>
      <c r="Q47" s="91">
        <f t="shared" si="3"/>
        <v>510.4018517448582</v>
      </c>
      <c r="S47" s="16"/>
    </row>
    <row r="48" spans="1:19" s="7" customFormat="1" ht="15.75" customHeight="1">
      <c r="A48" s="11">
        <v>50</v>
      </c>
      <c r="B48" s="54" t="s">
        <v>180</v>
      </c>
      <c r="C48" s="55" t="s">
        <v>69</v>
      </c>
      <c r="D48" s="28" t="s">
        <v>8</v>
      </c>
      <c r="E48" s="56">
        <v>41</v>
      </c>
      <c r="F48" s="56">
        <v>55</v>
      </c>
      <c r="G48" s="57">
        <v>36.365</v>
      </c>
      <c r="H48" s="28" t="s">
        <v>9</v>
      </c>
      <c r="I48" s="56">
        <v>9</v>
      </c>
      <c r="J48" s="56">
        <v>23</v>
      </c>
      <c r="K48" s="57">
        <v>55.828</v>
      </c>
      <c r="L48" s="58">
        <v>-1584.1779170118746</v>
      </c>
      <c r="M48" s="58">
        <v>-535.1423298223328</v>
      </c>
      <c r="N48" s="58">
        <v>23.123</v>
      </c>
      <c r="O48" s="92">
        <f t="shared" si="2"/>
        <v>75.86193840000001</v>
      </c>
      <c r="P48" s="93">
        <f t="shared" si="1"/>
        <v>-1042.9380829881254</v>
      </c>
      <c r="Q48" s="93">
        <f t="shared" si="3"/>
        <v>535.1423298223328</v>
      </c>
      <c r="S48" s="16"/>
    </row>
    <row r="49" spans="1:19" s="7" customFormat="1" ht="15.75" customHeight="1">
      <c r="A49" s="40">
        <v>51</v>
      </c>
      <c r="B49" s="59" t="s">
        <v>180</v>
      </c>
      <c r="C49" s="60" t="s">
        <v>70</v>
      </c>
      <c r="D49" s="41" t="s">
        <v>8</v>
      </c>
      <c r="E49" s="61">
        <v>41</v>
      </c>
      <c r="F49" s="61">
        <v>55</v>
      </c>
      <c r="G49" s="62">
        <v>38.422</v>
      </c>
      <c r="H49" s="41" t="s">
        <v>9</v>
      </c>
      <c r="I49" s="61">
        <v>9</v>
      </c>
      <c r="J49" s="61">
        <v>23</v>
      </c>
      <c r="K49" s="62">
        <v>55.772</v>
      </c>
      <c r="L49" s="63">
        <v>-1647.6635858754835</v>
      </c>
      <c r="M49" s="63">
        <v>-535.2778112619123</v>
      </c>
      <c r="N49" s="63">
        <v>23.123</v>
      </c>
      <c r="O49" s="90">
        <f t="shared" si="2"/>
        <v>75.86193840000001</v>
      </c>
      <c r="P49" s="91">
        <f t="shared" si="1"/>
        <v>-979.4524141245165</v>
      </c>
      <c r="Q49" s="91">
        <f t="shared" si="3"/>
        <v>535.2778112619123</v>
      </c>
      <c r="S49" s="16"/>
    </row>
    <row r="50" spans="1:19" s="7" customFormat="1" ht="15.75" customHeight="1">
      <c r="A50" s="18">
        <v>52</v>
      </c>
      <c r="B50" s="54" t="s">
        <v>181</v>
      </c>
      <c r="C50" s="55" t="s">
        <v>71</v>
      </c>
      <c r="D50" s="28" t="s">
        <v>8</v>
      </c>
      <c r="E50" s="56">
        <v>41</v>
      </c>
      <c r="F50" s="56">
        <v>55</v>
      </c>
      <c r="G50" s="57">
        <v>37.773</v>
      </c>
      <c r="H50" s="28" t="s">
        <v>9</v>
      </c>
      <c r="I50" s="56">
        <v>9</v>
      </c>
      <c r="J50" s="56">
        <v>23</v>
      </c>
      <c r="K50" s="57">
        <v>49.16</v>
      </c>
      <c r="L50" s="58">
        <v>-1630.472523739819</v>
      </c>
      <c r="M50" s="58">
        <v>-687.9624780166874</v>
      </c>
      <c r="N50" s="58">
        <v>47.415</v>
      </c>
      <c r="O50" s="92">
        <f t="shared" si="2"/>
        <v>155.559132</v>
      </c>
      <c r="P50" s="93">
        <f t="shared" si="1"/>
        <v>-996.6434762601809</v>
      </c>
      <c r="Q50" s="93">
        <f t="shared" si="3"/>
        <v>687.9624780166874</v>
      </c>
      <c r="S50" s="16"/>
    </row>
    <row r="51" spans="1:19" s="7" customFormat="1" ht="15.75" customHeight="1">
      <c r="A51" s="40">
        <v>53</v>
      </c>
      <c r="B51" s="59" t="s">
        <v>182</v>
      </c>
      <c r="C51" s="60" t="s">
        <v>72</v>
      </c>
      <c r="D51" s="41" t="s">
        <v>8</v>
      </c>
      <c r="E51" s="61">
        <v>41</v>
      </c>
      <c r="F51" s="61">
        <v>55</v>
      </c>
      <c r="G51" s="62">
        <v>36.881</v>
      </c>
      <c r="H51" s="41" t="s">
        <v>9</v>
      </c>
      <c r="I51" s="61">
        <v>9</v>
      </c>
      <c r="J51" s="61">
        <v>23</v>
      </c>
      <c r="K51" s="62">
        <v>50.952</v>
      </c>
      <c r="L51" s="63">
        <v>-1602.1721583283336</v>
      </c>
      <c r="M51" s="63">
        <v>-647.193204945384</v>
      </c>
      <c r="N51" s="63">
        <v>48.504</v>
      </c>
      <c r="O51" s="90">
        <f t="shared" si="2"/>
        <v>159.1319232</v>
      </c>
      <c r="P51" s="91">
        <f t="shared" si="1"/>
        <v>-1024.9438416716664</v>
      </c>
      <c r="Q51" s="91">
        <f t="shared" si="3"/>
        <v>647.193204945384</v>
      </c>
      <c r="S51" s="16"/>
    </row>
    <row r="52" spans="1:19" s="7" customFormat="1" ht="15.75" customHeight="1">
      <c r="A52" s="11">
        <v>54</v>
      </c>
      <c r="B52" s="54" t="s">
        <v>182</v>
      </c>
      <c r="C52" s="55" t="s">
        <v>73</v>
      </c>
      <c r="D52" s="28" t="s">
        <v>8</v>
      </c>
      <c r="E52" s="56">
        <v>41</v>
      </c>
      <c r="F52" s="56">
        <v>55</v>
      </c>
      <c r="G52" s="57">
        <v>36.019</v>
      </c>
      <c r="H52" s="28" t="s">
        <v>9</v>
      </c>
      <c r="I52" s="56">
        <v>9</v>
      </c>
      <c r="J52" s="56">
        <v>23</v>
      </c>
      <c r="K52" s="57">
        <v>49.968</v>
      </c>
      <c r="L52" s="58">
        <v>-1576.013634377586</v>
      </c>
      <c r="M52" s="58">
        <v>-670.3374931661086</v>
      </c>
      <c r="N52" s="58">
        <v>49.012</v>
      </c>
      <c r="O52" s="92">
        <f t="shared" si="2"/>
        <v>160.7985696</v>
      </c>
      <c r="P52" s="93">
        <f t="shared" si="1"/>
        <v>-1051.102365622414</v>
      </c>
      <c r="Q52" s="93">
        <f t="shared" si="3"/>
        <v>670.3374931661086</v>
      </c>
      <c r="S52" s="16"/>
    </row>
    <row r="53" spans="1:19" s="7" customFormat="1" ht="15.75" customHeight="1">
      <c r="A53" s="39">
        <v>55</v>
      </c>
      <c r="B53" s="59" t="s">
        <v>183</v>
      </c>
      <c r="C53" s="60" t="s">
        <v>74</v>
      </c>
      <c r="D53" s="41" t="s">
        <v>8</v>
      </c>
      <c r="E53" s="61">
        <v>41</v>
      </c>
      <c r="F53" s="61">
        <v>55</v>
      </c>
      <c r="G53" s="62">
        <v>28.393</v>
      </c>
      <c r="H53" s="41" t="s">
        <v>9</v>
      </c>
      <c r="I53" s="61">
        <v>9</v>
      </c>
      <c r="J53" s="61">
        <v>23</v>
      </c>
      <c r="K53" s="62">
        <v>56.752</v>
      </c>
      <c r="L53" s="63">
        <v>-1337.8825105036117</v>
      </c>
      <c r="M53" s="63">
        <v>-518.4047698842894</v>
      </c>
      <c r="N53" s="63">
        <v>29.371</v>
      </c>
      <c r="O53" s="90">
        <f t="shared" si="2"/>
        <v>96.3603768</v>
      </c>
      <c r="P53" s="91">
        <f t="shared" si="1"/>
        <v>-1289.2334894963883</v>
      </c>
      <c r="Q53" s="91">
        <f t="shared" si="3"/>
        <v>518.4047698842894</v>
      </c>
      <c r="S53" s="16"/>
    </row>
    <row r="54" spans="1:19" s="7" customFormat="1" ht="15.75" customHeight="1">
      <c r="A54" s="11">
        <v>56</v>
      </c>
      <c r="B54" s="54" t="s">
        <v>183</v>
      </c>
      <c r="C54" s="55" t="s">
        <v>75</v>
      </c>
      <c r="D54" s="28" t="s">
        <v>8</v>
      </c>
      <c r="E54" s="56">
        <v>41</v>
      </c>
      <c r="F54" s="56">
        <v>55</v>
      </c>
      <c r="G54" s="57">
        <v>26.331</v>
      </c>
      <c r="H54" s="28" t="s">
        <v>9</v>
      </c>
      <c r="I54" s="56">
        <v>9</v>
      </c>
      <c r="J54" s="56">
        <v>23</v>
      </c>
      <c r="K54" s="57">
        <v>56.807</v>
      </c>
      <c r="L54" s="58">
        <v>-1274.2582095798912</v>
      </c>
      <c r="M54" s="58">
        <v>-518.2904976278119</v>
      </c>
      <c r="N54" s="58">
        <v>29.371</v>
      </c>
      <c r="O54" s="92">
        <f t="shared" si="2"/>
        <v>96.3603768</v>
      </c>
      <c r="P54" s="93">
        <f t="shared" si="1"/>
        <v>-1352.8577904201088</v>
      </c>
      <c r="Q54" s="93">
        <f t="shared" si="3"/>
        <v>518.2904976278119</v>
      </c>
      <c r="S54" s="16"/>
    </row>
    <row r="55" spans="1:19" s="7" customFormat="1" ht="15.75" customHeight="1">
      <c r="A55" s="40">
        <v>57</v>
      </c>
      <c r="B55" s="59" t="s">
        <v>183</v>
      </c>
      <c r="C55" s="60" t="s">
        <v>76</v>
      </c>
      <c r="D55" s="41" t="s">
        <v>8</v>
      </c>
      <c r="E55" s="61">
        <v>41</v>
      </c>
      <c r="F55" s="61">
        <v>55</v>
      </c>
      <c r="G55" s="62">
        <v>26.321</v>
      </c>
      <c r="H55" s="41" t="s">
        <v>9</v>
      </c>
      <c r="I55" s="61">
        <v>9</v>
      </c>
      <c r="J55" s="61">
        <v>23</v>
      </c>
      <c r="K55" s="62">
        <v>56.077</v>
      </c>
      <c r="L55" s="63">
        <v>-1274.2498516448763</v>
      </c>
      <c r="M55" s="63">
        <v>-535.1126296309587</v>
      </c>
      <c r="N55" s="63">
        <v>27.542</v>
      </c>
      <c r="O55" s="90">
        <f t="shared" si="2"/>
        <v>90.3597936</v>
      </c>
      <c r="P55" s="91">
        <f t="shared" si="1"/>
        <v>-1352.8661483551236</v>
      </c>
      <c r="Q55" s="91">
        <f t="shared" si="3"/>
        <v>535.1126296309587</v>
      </c>
      <c r="S55" s="16"/>
    </row>
    <row r="56" spans="1:19" s="7" customFormat="1" ht="15.75" customHeight="1">
      <c r="A56" s="18">
        <v>58</v>
      </c>
      <c r="B56" s="54" t="s">
        <v>183</v>
      </c>
      <c r="C56" s="55" t="s">
        <v>77</v>
      </c>
      <c r="D56" s="28" t="s">
        <v>8</v>
      </c>
      <c r="E56" s="56">
        <v>41</v>
      </c>
      <c r="F56" s="56">
        <v>55</v>
      </c>
      <c r="G56" s="57">
        <v>28.381</v>
      </c>
      <c r="H56" s="28" t="s">
        <v>9</v>
      </c>
      <c r="I56" s="56">
        <v>9</v>
      </c>
      <c r="J56" s="56">
        <v>23</v>
      </c>
      <c r="K56" s="57">
        <v>56.021</v>
      </c>
      <c r="L56" s="58">
        <v>-1337.82542197105</v>
      </c>
      <c r="M56" s="58">
        <v>-535.2321096483697</v>
      </c>
      <c r="N56" s="58">
        <v>29.371</v>
      </c>
      <c r="O56" s="92">
        <f t="shared" si="2"/>
        <v>96.3603768</v>
      </c>
      <c r="P56" s="93">
        <f t="shared" si="1"/>
        <v>-1289.29057802895</v>
      </c>
      <c r="Q56" s="93">
        <f t="shared" si="3"/>
        <v>535.2321096483697</v>
      </c>
      <c r="S56" s="16"/>
    </row>
    <row r="57" spans="1:19" s="7" customFormat="1" ht="15.75" customHeight="1">
      <c r="A57" s="40">
        <v>59</v>
      </c>
      <c r="B57" s="59" t="s">
        <v>184</v>
      </c>
      <c r="C57" s="60" t="s">
        <v>78</v>
      </c>
      <c r="D57" s="41" t="s">
        <v>8</v>
      </c>
      <c r="E57" s="61">
        <v>41</v>
      </c>
      <c r="F57" s="61">
        <v>55</v>
      </c>
      <c r="G57" s="62">
        <v>22.58</v>
      </c>
      <c r="H57" s="41" t="s">
        <v>9</v>
      </c>
      <c r="I57" s="61">
        <v>9</v>
      </c>
      <c r="J57" s="61">
        <v>23</v>
      </c>
      <c r="K57" s="62">
        <v>57.021</v>
      </c>
      <c r="L57" s="63">
        <v>-1158.440798936247</v>
      </c>
      <c r="M57" s="63">
        <v>-515.4892132385619</v>
      </c>
      <c r="N57" s="63">
        <v>40.709</v>
      </c>
      <c r="O57" s="90">
        <f t="shared" si="2"/>
        <v>133.55808720000002</v>
      </c>
      <c r="P57" s="91">
        <f t="shared" si="1"/>
        <v>-1468.675201063753</v>
      </c>
      <c r="Q57" s="91">
        <f t="shared" si="3"/>
        <v>515.4892132385619</v>
      </c>
      <c r="S57" s="16"/>
    </row>
    <row r="58" spans="1:19" s="7" customFormat="1" ht="15.75" customHeight="1">
      <c r="A58" s="11">
        <v>60</v>
      </c>
      <c r="B58" s="54" t="s">
        <v>184</v>
      </c>
      <c r="C58" s="55" t="s">
        <v>79</v>
      </c>
      <c r="D58" s="28" t="s">
        <v>8</v>
      </c>
      <c r="E58" s="56">
        <v>41</v>
      </c>
      <c r="F58" s="56">
        <v>55</v>
      </c>
      <c r="G58" s="57">
        <v>22.275</v>
      </c>
      <c r="H58" s="28" t="s">
        <v>9</v>
      </c>
      <c r="I58" s="56">
        <v>9</v>
      </c>
      <c r="J58" s="56">
        <v>23</v>
      </c>
      <c r="K58" s="57">
        <v>57.03</v>
      </c>
      <c r="L58" s="58">
        <v>-1149.0312577129425</v>
      </c>
      <c r="M58" s="58">
        <v>-515.4731312393893</v>
      </c>
      <c r="N58" s="58">
        <v>40.709</v>
      </c>
      <c r="O58" s="92">
        <f t="shared" si="2"/>
        <v>133.55808720000002</v>
      </c>
      <c r="P58" s="93">
        <f t="shared" si="1"/>
        <v>-1478.0847422870575</v>
      </c>
      <c r="Q58" s="93">
        <f t="shared" si="3"/>
        <v>515.4731312393893</v>
      </c>
      <c r="S58" s="16"/>
    </row>
    <row r="59" spans="1:19" s="7" customFormat="1" ht="15.75" customHeight="1">
      <c r="A59" s="39">
        <v>61</v>
      </c>
      <c r="B59" s="59" t="s">
        <v>184</v>
      </c>
      <c r="C59" s="60" t="s">
        <v>80</v>
      </c>
      <c r="D59" s="41" t="s">
        <v>8</v>
      </c>
      <c r="E59" s="61">
        <v>41</v>
      </c>
      <c r="F59" s="61">
        <v>55</v>
      </c>
      <c r="G59" s="62">
        <v>22.273</v>
      </c>
      <c r="H59" s="41" t="s">
        <v>9</v>
      </c>
      <c r="I59" s="61">
        <v>9</v>
      </c>
      <c r="J59" s="61">
        <v>23</v>
      </c>
      <c r="K59" s="62">
        <v>56.623</v>
      </c>
      <c r="L59" s="63">
        <v>-1149.1335719994422</v>
      </c>
      <c r="M59" s="63">
        <v>-524.8529254516832</v>
      </c>
      <c r="N59" s="63">
        <v>40.709</v>
      </c>
      <c r="O59" s="90">
        <f t="shared" si="2"/>
        <v>133.55808720000002</v>
      </c>
      <c r="P59" s="91">
        <f t="shared" si="1"/>
        <v>-1477.9824280005578</v>
      </c>
      <c r="Q59" s="91">
        <f t="shared" si="3"/>
        <v>524.8529254516832</v>
      </c>
      <c r="S59" s="16"/>
    </row>
    <row r="60" spans="1:19" s="7" customFormat="1" ht="15.75" customHeight="1">
      <c r="A60" s="11">
        <v>62</v>
      </c>
      <c r="B60" s="54" t="s">
        <v>184</v>
      </c>
      <c r="C60" s="55" t="s">
        <v>81</v>
      </c>
      <c r="D60" s="28" t="s">
        <v>8</v>
      </c>
      <c r="E60" s="56">
        <v>41</v>
      </c>
      <c r="F60" s="56">
        <v>55</v>
      </c>
      <c r="G60" s="57">
        <v>22.575</v>
      </c>
      <c r="H60" s="28" t="s">
        <v>9</v>
      </c>
      <c r="I60" s="56">
        <v>9</v>
      </c>
      <c r="J60" s="56">
        <v>23</v>
      </c>
      <c r="K60" s="57">
        <v>56.617</v>
      </c>
      <c r="L60" s="58">
        <v>-1158.4684429867161</v>
      </c>
      <c r="M60" s="58">
        <v>-524.7986827761536</v>
      </c>
      <c r="N60" s="58">
        <v>40.709</v>
      </c>
      <c r="O60" s="92">
        <f t="shared" si="2"/>
        <v>133.55808720000002</v>
      </c>
      <c r="P60" s="93">
        <f t="shared" si="1"/>
        <v>-1468.6475570132839</v>
      </c>
      <c r="Q60" s="93">
        <f t="shared" si="3"/>
        <v>524.7986827761536</v>
      </c>
      <c r="S60" s="16"/>
    </row>
    <row r="61" spans="1:19" s="7" customFormat="1" ht="15.75" customHeight="1">
      <c r="A61" s="40">
        <v>63</v>
      </c>
      <c r="B61" s="59" t="s">
        <v>185</v>
      </c>
      <c r="C61" s="60" t="s">
        <v>82</v>
      </c>
      <c r="D61" s="41" t="s">
        <v>8</v>
      </c>
      <c r="E61" s="61">
        <v>41</v>
      </c>
      <c r="F61" s="61">
        <v>55</v>
      </c>
      <c r="G61" s="62">
        <v>18.507</v>
      </c>
      <c r="H61" s="41" t="s">
        <v>9</v>
      </c>
      <c r="I61" s="61">
        <v>9</v>
      </c>
      <c r="J61" s="61">
        <v>23</v>
      </c>
      <c r="K61" s="62">
        <v>57</v>
      </c>
      <c r="L61" s="63">
        <v>-1032.8096994212349</v>
      </c>
      <c r="M61" s="63">
        <v>-518.2867182335816</v>
      </c>
      <c r="N61" s="63">
        <v>25.577</v>
      </c>
      <c r="O61" s="90">
        <f t="shared" si="2"/>
        <v>83.91302160000001</v>
      </c>
      <c r="P61" s="91">
        <f t="shared" si="1"/>
        <v>-1594.306300578765</v>
      </c>
      <c r="Q61" s="91">
        <f t="shared" si="3"/>
        <v>518.2867182335816</v>
      </c>
      <c r="S61" s="16"/>
    </row>
    <row r="62" spans="1:19" s="7" customFormat="1" ht="15.75" customHeight="1">
      <c r="A62" s="18">
        <v>64</v>
      </c>
      <c r="B62" s="54" t="s">
        <v>185</v>
      </c>
      <c r="C62" s="55" t="s">
        <v>83</v>
      </c>
      <c r="D62" s="28" t="s">
        <v>8</v>
      </c>
      <c r="E62" s="56">
        <v>41</v>
      </c>
      <c r="F62" s="56">
        <v>55</v>
      </c>
      <c r="G62" s="57">
        <v>16.446</v>
      </c>
      <c r="H62" s="28" t="s">
        <v>9</v>
      </c>
      <c r="I62" s="56">
        <v>9</v>
      </c>
      <c r="J62" s="56">
        <v>23</v>
      </c>
      <c r="K62" s="57">
        <v>57.049</v>
      </c>
      <c r="L62" s="58">
        <v>-969.2164818757171</v>
      </c>
      <c r="M62" s="58">
        <v>-518.3478447060005</v>
      </c>
      <c r="N62" s="58">
        <v>25.577</v>
      </c>
      <c r="O62" s="92">
        <f t="shared" si="2"/>
        <v>83.91302160000001</v>
      </c>
      <c r="P62" s="93">
        <f t="shared" si="1"/>
        <v>-1657.8995181242828</v>
      </c>
      <c r="Q62" s="93">
        <f t="shared" si="3"/>
        <v>518.3478447060005</v>
      </c>
      <c r="S62" s="16"/>
    </row>
    <row r="63" spans="1:19" s="7" customFormat="1" ht="15.75" customHeight="1">
      <c r="A63" s="40">
        <v>65</v>
      </c>
      <c r="B63" s="59" t="s">
        <v>185</v>
      </c>
      <c r="C63" s="60" t="s">
        <v>84</v>
      </c>
      <c r="D63" s="41" t="s">
        <v>8</v>
      </c>
      <c r="E63" s="61">
        <v>41</v>
      </c>
      <c r="F63" s="61">
        <v>55</v>
      </c>
      <c r="G63" s="62">
        <v>16.437</v>
      </c>
      <c r="H63" s="41" t="s">
        <v>9</v>
      </c>
      <c r="I63" s="61">
        <v>9</v>
      </c>
      <c r="J63" s="61">
        <v>23</v>
      </c>
      <c r="K63" s="62">
        <v>56.323</v>
      </c>
      <c r="L63" s="63">
        <v>-969.2267211204888</v>
      </c>
      <c r="M63" s="63">
        <v>-535.0654481469346</v>
      </c>
      <c r="N63" s="63">
        <v>23.123</v>
      </c>
      <c r="O63" s="90">
        <f t="shared" si="2"/>
        <v>75.86193840000001</v>
      </c>
      <c r="P63" s="91">
        <f t="shared" si="1"/>
        <v>-1657.889278879511</v>
      </c>
      <c r="Q63" s="91">
        <f t="shared" si="3"/>
        <v>535.0654481469346</v>
      </c>
      <c r="S63" s="16"/>
    </row>
    <row r="64" spans="1:19" s="7" customFormat="1" ht="15.75" customHeight="1">
      <c r="A64" s="11">
        <v>66</v>
      </c>
      <c r="B64" s="54" t="s">
        <v>185</v>
      </c>
      <c r="C64" s="55" t="s">
        <v>85</v>
      </c>
      <c r="D64" s="28" t="s">
        <v>8</v>
      </c>
      <c r="E64" s="56">
        <v>41</v>
      </c>
      <c r="F64" s="56">
        <v>55</v>
      </c>
      <c r="G64" s="57">
        <v>18.496</v>
      </c>
      <c r="H64" s="28" t="s">
        <v>9</v>
      </c>
      <c r="I64" s="56">
        <v>9</v>
      </c>
      <c r="J64" s="56">
        <v>23</v>
      </c>
      <c r="K64" s="57">
        <v>56.27</v>
      </c>
      <c r="L64" s="58">
        <v>-1032.7806212039093</v>
      </c>
      <c r="M64" s="58">
        <v>-535.1223050873253</v>
      </c>
      <c r="N64" s="58">
        <v>23.123</v>
      </c>
      <c r="O64" s="92">
        <f t="shared" si="2"/>
        <v>75.86193840000001</v>
      </c>
      <c r="P64" s="93">
        <f t="shared" si="1"/>
        <v>-1594.3353787960907</v>
      </c>
      <c r="Q64" s="93">
        <f t="shared" si="3"/>
        <v>535.1223050873253</v>
      </c>
      <c r="S64" s="16"/>
    </row>
    <row r="65" spans="1:19" s="7" customFormat="1" ht="15.75" customHeight="1">
      <c r="A65" s="39">
        <v>67</v>
      </c>
      <c r="B65" s="59" t="s">
        <v>186</v>
      </c>
      <c r="C65" s="60" t="s">
        <v>86</v>
      </c>
      <c r="D65" s="41" t="s">
        <v>8</v>
      </c>
      <c r="E65" s="61">
        <v>41</v>
      </c>
      <c r="F65" s="61">
        <v>55</v>
      </c>
      <c r="G65" s="62">
        <v>13.522</v>
      </c>
      <c r="H65" s="41" t="s">
        <v>9</v>
      </c>
      <c r="I65" s="61">
        <v>9</v>
      </c>
      <c r="J65" s="61">
        <v>23</v>
      </c>
      <c r="K65" s="62">
        <v>57.509</v>
      </c>
      <c r="L65" s="63">
        <v>-878.7999673980321</v>
      </c>
      <c r="M65" s="63">
        <v>-509.40240225740894</v>
      </c>
      <c r="N65" s="63">
        <v>24.146</v>
      </c>
      <c r="O65" s="90">
        <f t="shared" si="2"/>
        <v>79.2181968</v>
      </c>
      <c r="P65" s="91">
        <f t="shared" si="1"/>
        <v>-1748.316032601968</v>
      </c>
      <c r="Q65" s="91">
        <f t="shared" si="3"/>
        <v>509.40240225740894</v>
      </c>
      <c r="S65" s="16"/>
    </row>
    <row r="66" spans="1:19" s="7" customFormat="1" ht="15.75" customHeight="1">
      <c r="A66" s="11">
        <v>68</v>
      </c>
      <c r="B66" s="54" t="s">
        <v>186</v>
      </c>
      <c r="C66" s="55" t="s">
        <v>87</v>
      </c>
      <c r="D66" s="28" t="s">
        <v>8</v>
      </c>
      <c r="E66" s="56">
        <v>41</v>
      </c>
      <c r="F66" s="56">
        <v>55</v>
      </c>
      <c r="G66" s="57">
        <v>13.056</v>
      </c>
      <c r="H66" s="28" t="s">
        <v>9</v>
      </c>
      <c r="I66" s="56">
        <v>9</v>
      </c>
      <c r="J66" s="56">
        <v>23</v>
      </c>
      <c r="K66" s="57">
        <v>57.168</v>
      </c>
      <c r="L66" s="58">
        <v>-864.5797052721766</v>
      </c>
      <c r="M66" s="58">
        <v>-517.5155495644284</v>
      </c>
      <c r="N66" s="58">
        <v>24.146</v>
      </c>
      <c r="O66" s="92">
        <f t="shared" si="2"/>
        <v>79.2181968</v>
      </c>
      <c r="P66" s="93">
        <f aca="true" t="shared" si="4" ref="P66:P129">IF(L66&lt;&gt;"",-L66-$C$2,"")</f>
        <v>-1762.5362947278234</v>
      </c>
      <c r="Q66" s="93">
        <f t="shared" si="3"/>
        <v>517.5155495644284</v>
      </c>
      <c r="S66" s="16"/>
    </row>
    <row r="67" spans="1:19" s="7" customFormat="1" ht="15.75" customHeight="1">
      <c r="A67" s="64">
        <v>69</v>
      </c>
      <c r="B67" s="59" t="s">
        <v>186</v>
      </c>
      <c r="C67" s="60" t="s">
        <v>88</v>
      </c>
      <c r="D67" s="41" t="s">
        <v>8</v>
      </c>
      <c r="E67" s="61">
        <v>41</v>
      </c>
      <c r="F67" s="61">
        <v>55</v>
      </c>
      <c r="G67" s="62">
        <v>13.5</v>
      </c>
      <c r="H67" s="41" t="s">
        <v>9</v>
      </c>
      <c r="I67" s="61">
        <v>9</v>
      </c>
      <c r="J67" s="61">
        <v>23</v>
      </c>
      <c r="K67" s="62">
        <v>56.075</v>
      </c>
      <c r="L67" s="63">
        <v>-878.7490811455015</v>
      </c>
      <c r="M67" s="63">
        <v>-542.4497286717027</v>
      </c>
      <c r="N67" s="63">
        <v>13.206</v>
      </c>
      <c r="O67" s="90">
        <f aca="true" t="shared" si="5" ref="O67:O130">$N67*3.2808</f>
        <v>43.3262448</v>
      </c>
      <c r="P67" s="91">
        <f t="shared" si="4"/>
        <v>-1748.3669188544986</v>
      </c>
      <c r="Q67" s="91">
        <f t="shared" si="3"/>
        <v>542.4497286717027</v>
      </c>
      <c r="S67" s="16"/>
    </row>
    <row r="68" spans="1:19" s="7" customFormat="1" ht="15.75" customHeight="1">
      <c r="A68" s="11">
        <v>70</v>
      </c>
      <c r="B68" s="54" t="s">
        <v>186</v>
      </c>
      <c r="C68" s="55" t="s">
        <v>89</v>
      </c>
      <c r="D68" s="28" t="s">
        <v>8</v>
      </c>
      <c r="E68" s="56">
        <v>41</v>
      </c>
      <c r="F68" s="56">
        <v>55</v>
      </c>
      <c r="G68" s="57">
        <v>13.968</v>
      </c>
      <c r="H68" s="28" t="s">
        <v>9</v>
      </c>
      <c r="I68" s="56">
        <v>9</v>
      </c>
      <c r="J68" s="56">
        <v>23</v>
      </c>
      <c r="K68" s="57">
        <v>56.418</v>
      </c>
      <c r="L68" s="58">
        <v>-893.0218806650763</v>
      </c>
      <c r="M68" s="58">
        <v>-534.2828170836649</v>
      </c>
      <c r="N68" s="58">
        <v>24.146</v>
      </c>
      <c r="O68" s="92">
        <f t="shared" si="5"/>
        <v>79.2181968</v>
      </c>
      <c r="P68" s="93">
        <f t="shared" si="4"/>
        <v>-1734.0941193349236</v>
      </c>
      <c r="Q68" s="93">
        <f t="shared" si="3"/>
        <v>534.2828170836649</v>
      </c>
      <c r="S68" s="16"/>
    </row>
    <row r="69" spans="1:19" s="7" customFormat="1" ht="15.75" customHeight="1">
      <c r="A69" s="40">
        <v>71</v>
      </c>
      <c r="B69" s="59" t="s">
        <v>186</v>
      </c>
      <c r="C69" s="60" t="s">
        <v>90</v>
      </c>
      <c r="D69" s="41" t="s">
        <v>8</v>
      </c>
      <c r="E69" s="61">
        <v>41</v>
      </c>
      <c r="F69" s="61">
        <v>55</v>
      </c>
      <c r="G69" s="62">
        <v>11.887</v>
      </c>
      <c r="H69" s="41" t="s">
        <v>9</v>
      </c>
      <c r="I69" s="61">
        <v>9</v>
      </c>
      <c r="J69" s="61">
        <v>23</v>
      </c>
      <c r="K69" s="62">
        <v>57.232</v>
      </c>
      <c r="L69" s="63">
        <v>-828.5046794460264</v>
      </c>
      <c r="M69" s="63">
        <v>-516.7167056806594</v>
      </c>
      <c r="N69" s="63">
        <v>24.16</v>
      </c>
      <c r="O69" s="90">
        <f t="shared" si="5"/>
        <v>79.264128</v>
      </c>
      <c r="P69" s="91">
        <f t="shared" si="4"/>
        <v>-1798.6113205539737</v>
      </c>
      <c r="Q69" s="91">
        <f t="shared" si="3"/>
        <v>516.7167056806594</v>
      </c>
      <c r="S69" s="16"/>
    </row>
    <row r="70" spans="1:19" s="7" customFormat="1" ht="15.75" customHeight="1">
      <c r="A70" s="11">
        <v>72</v>
      </c>
      <c r="B70" s="54" t="s">
        <v>186</v>
      </c>
      <c r="C70" s="55" t="s">
        <v>91</v>
      </c>
      <c r="D70" s="28" t="s">
        <v>8</v>
      </c>
      <c r="E70" s="56">
        <v>41</v>
      </c>
      <c r="F70" s="56">
        <v>55</v>
      </c>
      <c r="G70" s="57">
        <v>11.432</v>
      </c>
      <c r="H70" s="28" t="s">
        <v>9</v>
      </c>
      <c r="I70" s="56">
        <v>9</v>
      </c>
      <c r="J70" s="56">
        <v>23</v>
      </c>
      <c r="K70" s="57">
        <v>57.592</v>
      </c>
      <c r="L70" s="58">
        <v>-814.3081232442009</v>
      </c>
      <c r="M70" s="58">
        <v>-508.6807340678425</v>
      </c>
      <c r="N70" s="58">
        <v>24.16</v>
      </c>
      <c r="O70" s="92">
        <f t="shared" si="5"/>
        <v>79.264128</v>
      </c>
      <c r="P70" s="93">
        <f t="shared" si="4"/>
        <v>-1812.807876755799</v>
      </c>
      <c r="Q70" s="93">
        <f t="shared" si="3"/>
        <v>508.6807340678425</v>
      </c>
      <c r="S70" s="16"/>
    </row>
    <row r="71" spans="1:19" s="7" customFormat="1" ht="15.75" customHeight="1">
      <c r="A71" s="64">
        <v>73</v>
      </c>
      <c r="B71" s="59" t="s">
        <v>186</v>
      </c>
      <c r="C71" s="60" t="s">
        <v>92</v>
      </c>
      <c r="D71" s="41" t="s">
        <v>8</v>
      </c>
      <c r="E71" s="61">
        <v>41</v>
      </c>
      <c r="F71" s="61">
        <v>55</v>
      </c>
      <c r="G71" s="62">
        <v>10.952</v>
      </c>
      <c r="H71" s="41" t="s">
        <v>9</v>
      </c>
      <c r="I71" s="61">
        <v>9</v>
      </c>
      <c r="J71" s="61">
        <v>23</v>
      </c>
      <c r="K71" s="62">
        <v>56.524</v>
      </c>
      <c r="L71" s="63">
        <v>-799.9364978586469</v>
      </c>
      <c r="M71" s="63">
        <v>-533.5548677943026</v>
      </c>
      <c r="N71" s="63">
        <v>13.147</v>
      </c>
      <c r="O71" s="90">
        <f t="shared" si="5"/>
        <v>43.1326776</v>
      </c>
      <c r="P71" s="91">
        <f t="shared" si="4"/>
        <v>-1827.1795021413532</v>
      </c>
      <c r="Q71" s="91">
        <f t="shared" si="3"/>
        <v>533.5548677943026</v>
      </c>
      <c r="S71" s="16"/>
    </row>
    <row r="72" spans="1:19" s="7" customFormat="1" ht="15.75" customHeight="1">
      <c r="A72" s="11">
        <v>74</v>
      </c>
      <c r="B72" s="54" t="s">
        <v>186</v>
      </c>
      <c r="C72" s="55" t="s">
        <v>93</v>
      </c>
      <c r="D72" s="28" t="s">
        <v>8</v>
      </c>
      <c r="E72" s="56">
        <v>41</v>
      </c>
      <c r="F72" s="56">
        <v>55</v>
      </c>
      <c r="G72" s="57">
        <v>11.406</v>
      </c>
      <c r="H72" s="28" t="s">
        <v>9</v>
      </c>
      <c r="I72" s="56">
        <v>9</v>
      </c>
      <c r="J72" s="56">
        <v>23</v>
      </c>
      <c r="K72" s="57">
        <v>56.162</v>
      </c>
      <c r="L72" s="58">
        <v>-814.1069897453369</v>
      </c>
      <c r="M72" s="58">
        <v>-541.6324640220374</v>
      </c>
      <c r="N72" s="58">
        <v>13.228</v>
      </c>
      <c r="O72" s="92">
        <f t="shared" si="5"/>
        <v>43.3984224</v>
      </c>
      <c r="P72" s="93">
        <f t="shared" si="4"/>
        <v>-1813.009010254663</v>
      </c>
      <c r="Q72" s="93">
        <f t="shared" si="3"/>
        <v>541.6324640220374</v>
      </c>
      <c r="S72" s="16"/>
    </row>
    <row r="73" spans="1:19" s="7" customFormat="1" ht="15.75" customHeight="1">
      <c r="A73" s="40">
        <v>75</v>
      </c>
      <c r="B73" s="59" t="s">
        <v>187</v>
      </c>
      <c r="C73" s="60" t="s">
        <v>94</v>
      </c>
      <c r="D73" s="41" t="s">
        <v>8</v>
      </c>
      <c r="E73" s="61">
        <v>41</v>
      </c>
      <c r="F73" s="61">
        <v>55</v>
      </c>
      <c r="G73" s="62">
        <v>12.12</v>
      </c>
      <c r="H73" s="41" t="s">
        <v>9</v>
      </c>
      <c r="I73" s="61">
        <v>9</v>
      </c>
      <c r="J73" s="61">
        <v>23</v>
      </c>
      <c r="K73" s="62">
        <v>55.468</v>
      </c>
      <c r="L73" s="63">
        <v>-836.4325090777951</v>
      </c>
      <c r="M73" s="63">
        <v>-557.2230082785471</v>
      </c>
      <c r="N73" s="63">
        <v>36.396</v>
      </c>
      <c r="O73" s="90">
        <f t="shared" si="5"/>
        <v>119.4079968</v>
      </c>
      <c r="P73" s="91">
        <f t="shared" si="4"/>
        <v>-1790.6834909222048</v>
      </c>
      <c r="Q73" s="91">
        <f t="shared" si="3"/>
        <v>557.2230082785471</v>
      </c>
      <c r="S73" s="16"/>
    </row>
    <row r="74" spans="1:19" s="7" customFormat="1" ht="15.75" customHeight="1">
      <c r="A74" s="11">
        <v>76</v>
      </c>
      <c r="B74" s="54" t="s">
        <v>188</v>
      </c>
      <c r="C74" s="55" t="s">
        <v>95</v>
      </c>
      <c r="D74" s="28" t="s">
        <v>8</v>
      </c>
      <c r="E74" s="56">
        <v>41</v>
      </c>
      <c r="F74" s="56">
        <v>55</v>
      </c>
      <c r="G74" s="57">
        <v>8.463</v>
      </c>
      <c r="H74" s="28" t="s">
        <v>9</v>
      </c>
      <c r="I74" s="56">
        <v>9</v>
      </c>
      <c r="J74" s="56">
        <v>23</v>
      </c>
      <c r="K74" s="57">
        <v>57.584</v>
      </c>
      <c r="L74" s="58">
        <v>-722.727749103907</v>
      </c>
      <c r="M74" s="58">
        <v>-510.5400325108372</v>
      </c>
      <c r="N74" s="58">
        <v>18.71</v>
      </c>
      <c r="O74" s="92">
        <f t="shared" si="5"/>
        <v>61.383768</v>
      </c>
      <c r="P74" s="93">
        <f t="shared" si="4"/>
        <v>-1904.388250896093</v>
      </c>
      <c r="Q74" s="93">
        <f t="shared" si="3"/>
        <v>510.5400325108372</v>
      </c>
      <c r="S74" s="16"/>
    </row>
    <row r="75" spans="1:19" s="7" customFormat="1" ht="15.75" customHeight="1">
      <c r="A75" s="64">
        <v>77</v>
      </c>
      <c r="B75" s="59" t="s">
        <v>188</v>
      </c>
      <c r="C75" s="60" t="s">
        <v>96</v>
      </c>
      <c r="D75" s="41" t="s">
        <v>8</v>
      </c>
      <c r="E75" s="61">
        <v>41</v>
      </c>
      <c r="F75" s="61">
        <v>55</v>
      </c>
      <c r="G75" s="62">
        <v>6.408</v>
      </c>
      <c r="H75" s="41" t="s">
        <v>9</v>
      </c>
      <c r="I75" s="61">
        <v>9</v>
      </c>
      <c r="J75" s="61">
        <v>23</v>
      </c>
      <c r="K75" s="62">
        <v>57.635</v>
      </c>
      <c r="L75" s="63">
        <v>-659.3056008881201</v>
      </c>
      <c r="M75" s="63">
        <v>-510.5414203197023</v>
      </c>
      <c r="N75" s="63">
        <v>24.622</v>
      </c>
      <c r="O75" s="90">
        <f t="shared" si="5"/>
        <v>80.7798576</v>
      </c>
      <c r="P75" s="91">
        <f t="shared" si="4"/>
        <v>-1967.8103991118799</v>
      </c>
      <c r="Q75" s="91">
        <f t="shared" si="3"/>
        <v>510.5414203197023</v>
      </c>
      <c r="S75" s="16"/>
    </row>
    <row r="76" spans="1:19" s="7" customFormat="1" ht="15.75" customHeight="1">
      <c r="A76" s="11">
        <v>78</v>
      </c>
      <c r="B76" s="54" t="s">
        <v>188</v>
      </c>
      <c r="C76" s="55" t="s">
        <v>97</v>
      </c>
      <c r="D76" s="28" t="s">
        <v>8</v>
      </c>
      <c r="E76" s="56">
        <v>41</v>
      </c>
      <c r="F76" s="56">
        <v>55</v>
      </c>
      <c r="G76" s="57">
        <v>6.39</v>
      </c>
      <c r="H76" s="28" t="s">
        <v>9</v>
      </c>
      <c r="I76" s="56">
        <v>9</v>
      </c>
      <c r="J76" s="56">
        <v>23</v>
      </c>
      <c r="K76" s="57">
        <v>56.574</v>
      </c>
      <c r="L76" s="58">
        <v>-659.196800973033</v>
      </c>
      <c r="M76" s="58">
        <v>-534.9866784516913</v>
      </c>
      <c r="N76" s="58">
        <v>18.71</v>
      </c>
      <c r="O76" s="92">
        <f t="shared" si="5"/>
        <v>61.383768</v>
      </c>
      <c r="P76" s="93">
        <f t="shared" si="4"/>
        <v>-1967.919199026967</v>
      </c>
      <c r="Q76" s="93">
        <f t="shared" si="3"/>
        <v>534.9866784516913</v>
      </c>
      <c r="S76" s="16"/>
    </row>
    <row r="77" spans="1:19" s="7" customFormat="1" ht="15.75" customHeight="1">
      <c r="A77" s="40">
        <v>79</v>
      </c>
      <c r="B77" s="59" t="s">
        <v>188</v>
      </c>
      <c r="C77" s="60" t="s">
        <v>98</v>
      </c>
      <c r="D77" s="41" t="s">
        <v>8</v>
      </c>
      <c r="E77" s="61">
        <v>41</v>
      </c>
      <c r="F77" s="61">
        <v>55</v>
      </c>
      <c r="G77" s="62">
        <v>8.45</v>
      </c>
      <c r="H77" s="41" t="s">
        <v>9</v>
      </c>
      <c r="I77" s="61">
        <v>9</v>
      </c>
      <c r="J77" s="61">
        <v>23</v>
      </c>
      <c r="K77" s="62">
        <v>56.517</v>
      </c>
      <c r="L77" s="63">
        <v>-722.7868977881485</v>
      </c>
      <c r="M77" s="63">
        <v>-535.1387626755418</v>
      </c>
      <c r="N77" s="63">
        <v>18.71</v>
      </c>
      <c r="O77" s="90">
        <f t="shared" si="5"/>
        <v>61.383768</v>
      </c>
      <c r="P77" s="91">
        <f t="shared" si="4"/>
        <v>-1904.3291022118515</v>
      </c>
      <c r="Q77" s="91">
        <f t="shared" si="3"/>
        <v>535.1387626755418</v>
      </c>
      <c r="S77" s="16"/>
    </row>
    <row r="78" spans="1:19" s="7" customFormat="1" ht="15.75" customHeight="1">
      <c r="A78" s="11">
        <v>80</v>
      </c>
      <c r="B78" s="54" t="s">
        <v>189</v>
      </c>
      <c r="C78" s="55" t="s">
        <v>99</v>
      </c>
      <c r="D78" s="28" t="s">
        <v>8</v>
      </c>
      <c r="E78" s="56">
        <v>41</v>
      </c>
      <c r="F78" s="56">
        <v>55</v>
      </c>
      <c r="G78" s="57">
        <v>9.217</v>
      </c>
      <c r="H78" s="28" t="s">
        <v>9</v>
      </c>
      <c r="I78" s="56">
        <v>9</v>
      </c>
      <c r="J78" s="56">
        <v>23</v>
      </c>
      <c r="K78" s="57">
        <v>55.488</v>
      </c>
      <c r="L78" s="58">
        <v>-746.856037862326</v>
      </c>
      <c r="M78" s="58">
        <v>-558.4166783493205</v>
      </c>
      <c r="N78" s="58">
        <v>31.549</v>
      </c>
      <c r="O78" s="92">
        <f t="shared" si="5"/>
        <v>103.5059592</v>
      </c>
      <c r="P78" s="93">
        <f t="shared" si="4"/>
        <v>-1880.259962137674</v>
      </c>
      <c r="Q78" s="93">
        <f t="shared" si="3"/>
        <v>558.4166783493205</v>
      </c>
      <c r="S78" s="16"/>
    </row>
    <row r="79" spans="1:19" s="7" customFormat="1" ht="15.75" customHeight="1">
      <c r="A79" s="64">
        <v>81</v>
      </c>
      <c r="B79" s="59" t="s">
        <v>186</v>
      </c>
      <c r="C79" s="60" t="s">
        <v>100</v>
      </c>
      <c r="D79" s="41" t="s">
        <v>8</v>
      </c>
      <c r="E79" s="61">
        <v>41</v>
      </c>
      <c r="F79" s="61">
        <v>55</v>
      </c>
      <c r="G79" s="62">
        <v>1.143</v>
      </c>
      <c r="H79" s="41" t="s">
        <v>9</v>
      </c>
      <c r="I79" s="61">
        <v>9</v>
      </c>
      <c r="J79" s="61">
        <v>23</v>
      </c>
      <c r="K79" s="62">
        <v>58.338</v>
      </c>
      <c r="L79" s="63">
        <v>-496.60442938717654</v>
      </c>
      <c r="M79" s="63">
        <v>-497.3276515208645</v>
      </c>
      <c r="N79" s="63">
        <v>23.306</v>
      </c>
      <c r="O79" s="90">
        <f t="shared" si="5"/>
        <v>76.4623248</v>
      </c>
      <c r="P79" s="91">
        <f t="shared" si="4"/>
        <v>-2130.5115706128236</v>
      </c>
      <c r="Q79" s="91">
        <f t="shared" si="3"/>
        <v>497.3276515208645</v>
      </c>
      <c r="S79" s="16"/>
    </row>
    <row r="80" spans="1:19" s="7" customFormat="1" ht="15.75" customHeight="1">
      <c r="A80" s="11">
        <v>82</v>
      </c>
      <c r="B80" s="54" t="s">
        <v>186</v>
      </c>
      <c r="C80" s="55" t="s">
        <v>101</v>
      </c>
      <c r="D80" s="28" t="s">
        <v>8</v>
      </c>
      <c r="E80" s="56">
        <v>41</v>
      </c>
      <c r="F80" s="56">
        <v>55</v>
      </c>
      <c r="G80" s="57">
        <v>0.773</v>
      </c>
      <c r="H80" s="28" t="s">
        <v>9</v>
      </c>
      <c r="I80" s="56">
        <v>9</v>
      </c>
      <c r="J80" s="56">
        <v>23</v>
      </c>
      <c r="K80" s="57">
        <v>58.849</v>
      </c>
      <c r="L80" s="58">
        <v>-484.9720694784646</v>
      </c>
      <c r="M80" s="58">
        <v>-485.7572517561693</v>
      </c>
      <c r="N80" s="58">
        <v>23.306</v>
      </c>
      <c r="O80" s="92">
        <f t="shared" si="5"/>
        <v>76.4623248</v>
      </c>
      <c r="P80" s="93">
        <f t="shared" si="4"/>
        <v>-2142.1439305215354</v>
      </c>
      <c r="Q80" s="93">
        <f t="shared" si="3"/>
        <v>485.7572517561693</v>
      </c>
      <c r="S80" s="16"/>
    </row>
    <row r="81" spans="1:19" s="7" customFormat="1" ht="15.75" customHeight="1">
      <c r="A81" s="40">
        <v>83</v>
      </c>
      <c r="B81" s="59" t="s">
        <v>186</v>
      </c>
      <c r="C81" s="60" t="s">
        <v>102</v>
      </c>
      <c r="D81" s="41" t="s">
        <v>8</v>
      </c>
      <c r="E81" s="61">
        <v>41</v>
      </c>
      <c r="F81" s="61">
        <v>55</v>
      </c>
      <c r="G81" s="62">
        <v>0.105</v>
      </c>
      <c r="H81" s="41" t="s">
        <v>9</v>
      </c>
      <c r="I81" s="61">
        <v>9</v>
      </c>
      <c r="J81" s="61">
        <v>23</v>
      </c>
      <c r="K81" s="62">
        <v>57.985</v>
      </c>
      <c r="L81" s="63">
        <v>-464.7329640435152</v>
      </c>
      <c r="M81" s="63">
        <v>-506.0631388164604</v>
      </c>
      <c r="N81" s="63">
        <v>23.306</v>
      </c>
      <c r="O81" s="90">
        <f t="shared" si="5"/>
        <v>76.4623248</v>
      </c>
      <c r="P81" s="91">
        <f t="shared" si="4"/>
        <v>-2162.383035956485</v>
      </c>
      <c r="Q81" s="91">
        <f t="shared" si="3"/>
        <v>506.0631388164604</v>
      </c>
      <c r="S81" s="16"/>
    </row>
    <row r="82" spans="1:19" s="7" customFormat="1" ht="15.75" customHeight="1">
      <c r="A82" s="11">
        <v>84</v>
      </c>
      <c r="B82" s="54" t="s">
        <v>186</v>
      </c>
      <c r="C82" s="55" t="s">
        <v>103</v>
      </c>
      <c r="D82" s="28" t="s">
        <v>8</v>
      </c>
      <c r="E82" s="56">
        <v>41</v>
      </c>
      <c r="F82" s="56">
        <v>55</v>
      </c>
      <c r="G82" s="57">
        <v>0.471</v>
      </c>
      <c r="H82" s="28" t="s">
        <v>9</v>
      </c>
      <c r="I82" s="56">
        <v>9</v>
      </c>
      <c r="J82" s="56">
        <v>23</v>
      </c>
      <c r="K82" s="57">
        <v>57.474</v>
      </c>
      <c r="L82" s="58">
        <v>-476.2203190249509</v>
      </c>
      <c r="M82" s="58">
        <v>-517.61141193832</v>
      </c>
      <c r="N82" s="58">
        <v>12.311</v>
      </c>
      <c r="O82" s="92">
        <f t="shared" si="5"/>
        <v>40.3899288</v>
      </c>
      <c r="P82" s="93">
        <f t="shared" si="4"/>
        <v>-2150.895680975049</v>
      </c>
      <c r="Q82" s="93">
        <f t="shared" si="3"/>
        <v>517.61141193832</v>
      </c>
      <c r="S82" s="16"/>
    </row>
    <row r="83" spans="1:19" s="7" customFormat="1" ht="15.75" customHeight="1">
      <c r="A83" s="64">
        <v>85</v>
      </c>
      <c r="B83" s="59" t="s">
        <v>186</v>
      </c>
      <c r="C83" s="60" t="s">
        <v>104</v>
      </c>
      <c r="D83" s="41" t="s">
        <v>8</v>
      </c>
      <c r="E83" s="61">
        <v>41</v>
      </c>
      <c r="F83" s="61">
        <v>55</v>
      </c>
      <c r="G83" s="62">
        <v>0.747</v>
      </c>
      <c r="H83" s="41" t="s">
        <v>9</v>
      </c>
      <c r="I83" s="61">
        <v>9</v>
      </c>
      <c r="J83" s="61">
        <v>24</v>
      </c>
      <c r="K83" s="62">
        <v>2.242</v>
      </c>
      <c r="L83" s="63">
        <v>-482.73240101242664</v>
      </c>
      <c r="M83" s="63">
        <v>-407.60434201485765</v>
      </c>
      <c r="N83" s="63">
        <v>11.457</v>
      </c>
      <c r="O83" s="90">
        <f t="shared" si="5"/>
        <v>37.588125600000005</v>
      </c>
      <c r="P83" s="91">
        <f t="shared" si="4"/>
        <v>-2144.3835989875734</v>
      </c>
      <c r="Q83" s="91">
        <f t="shared" si="3"/>
        <v>407.60434201485765</v>
      </c>
      <c r="S83" s="16"/>
    </row>
    <row r="84" spans="1:19" s="7" customFormat="1" ht="15.75" customHeight="1">
      <c r="A84" s="11">
        <v>86</v>
      </c>
      <c r="B84" s="54" t="s">
        <v>186</v>
      </c>
      <c r="C84" s="55" t="s">
        <v>105</v>
      </c>
      <c r="D84" s="28" t="s">
        <v>8</v>
      </c>
      <c r="E84" s="56">
        <v>41</v>
      </c>
      <c r="F84" s="56">
        <v>55</v>
      </c>
      <c r="G84" s="57">
        <v>0.363</v>
      </c>
      <c r="H84" s="28" t="s">
        <v>9</v>
      </c>
      <c r="I84" s="56">
        <v>9</v>
      </c>
      <c r="J84" s="56">
        <v>24</v>
      </c>
      <c r="K84" s="57">
        <v>1.753</v>
      </c>
      <c r="L84" s="58">
        <v>-471.09598172523204</v>
      </c>
      <c r="M84" s="58">
        <v>-419.0894905546475</v>
      </c>
      <c r="N84" s="58">
        <v>22.563</v>
      </c>
      <c r="O84" s="92">
        <f t="shared" si="5"/>
        <v>74.0246904</v>
      </c>
      <c r="P84" s="93">
        <f t="shared" si="4"/>
        <v>-2156.020018274768</v>
      </c>
      <c r="Q84" s="93">
        <f t="shared" si="3"/>
        <v>419.0894905546475</v>
      </c>
      <c r="S84" s="16"/>
    </row>
    <row r="85" spans="1:19" s="7" customFormat="1" ht="15.75" customHeight="1">
      <c r="A85" s="40">
        <v>87</v>
      </c>
      <c r="B85" s="59" t="s">
        <v>186</v>
      </c>
      <c r="C85" s="60" t="s">
        <v>106</v>
      </c>
      <c r="D85" s="41" t="s">
        <v>8</v>
      </c>
      <c r="E85" s="61">
        <v>41</v>
      </c>
      <c r="F85" s="61">
        <v>54</v>
      </c>
      <c r="G85" s="62">
        <v>59.72</v>
      </c>
      <c r="H85" s="41" t="s">
        <v>9</v>
      </c>
      <c r="I85" s="61">
        <v>9</v>
      </c>
      <c r="J85" s="61">
        <v>24</v>
      </c>
      <c r="K85" s="62">
        <v>2.654</v>
      </c>
      <c r="L85" s="63">
        <v>-450.8588645937673</v>
      </c>
      <c r="M85" s="63">
        <v>-398.7067323133832</v>
      </c>
      <c r="N85" s="63">
        <v>23.563</v>
      </c>
      <c r="O85" s="90">
        <f t="shared" si="5"/>
        <v>77.3054904</v>
      </c>
      <c r="P85" s="91">
        <f t="shared" si="4"/>
        <v>-2176.257135406233</v>
      </c>
      <c r="Q85" s="91">
        <f t="shared" si="3"/>
        <v>398.7067323133832</v>
      </c>
      <c r="S85" s="16"/>
    </row>
    <row r="86" spans="1:19" s="7" customFormat="1" ht="15.75" customHeight="1">
      <c r="A86" s="11">
        <v>88</v>
      </c>
      <c r="B86" s="54" t="s">
        <v>186</v>
      </c>
      <c r="C86" s="55" t="s">
        <v>107</v>
      </c>
      <c r="D86" s="28" t="s">
        <v>8</v>
      </c>
      <c r="E86" s="56">
        <v>41</v>
      </c>
      <c r="F86" s="56">
        <v>55</v>
      </c>
      <c r="G86" s="57">
        <v>0.105</v>
      </c>
      <c r="H86" s="28" t="s">
        <v>9</v>
      </c>
      <c r="I86" s="56">
        <v>9</v>
      </c>
      <c r="J86" s="56">
        <v>24</v>
      </c>
      <c r="K86" s="57">
        <v>3.144</v>
      </c>
      <c r="L86" s="58">
        <v>-462.52913242747553</v>
      </c>
      <c r="M86" s="58">
        <v>-387.196150420627</v>
      </c>
      <c r="N86" s="58">
        <v>23.563</v>
      </c>
      <c r="O86" s="92">
        <f t="shared" si="5"/>
        <v>77.3054904</v>
      </c>
      <c r="P86" s="93">
        <f t="shared" si="4"/>
        <v>-2164.5868675725246</v>
      </c>
      <c r="Q86" s="93">
        <f t="shared" si="3"/>
        <v>387.196150420627</v>
      </c>
      <c r="S86" s="16"/>
    </row>
    <row r="87" spans="1:19" s="7" customFormat="1" ht="15.75" customHeight="1">
      <c r="A87" s="64">
        <v>89</v>
      </c>
      <c r="B87" s="59" t="s">
        <v>186</v>
      </c>
      <c r="C87" s="60" t="s">
        <v>108</v>
      </c>
      <c r="D87" s="41" t="s">
        <v>8</v>
      </c>
      <c r="E87" s="61">
        <v>41</v>
      </c>
      <c r="F87" s="61">
        <v>55</v>
      </c>
      <c r="G87" s="62">
        <v>1.052</v>
      </c>
      <c r="H87" s="41" t="s">
        <v>9</v>
      </c>
      <c r="I87" s="61">
        <v>9</v>
      </c>
      <c r="J87" s="61">
        <v>24</v>
      </c>
      <c r="K87" s="62">
        <v>3.899</v>
      </c>
      <c r="L87" s="63">
        <v>-491.44357579219036</v>
      </c>
      <c r="M87" s="63">
        <v>-369.2627875719457</v>
      </c>
      <c r="N87" s="63">
        <v>22.634</v>
      </c>
      <c r="O87" s="90">
        <f t="shared" si="5"/>
        <v>74.2576272</v>
      </c>
      <c r="P87" s="91">
        <f t="shared" si="4"/>
        <v>-2135.67242420781</v>
      </c>
      <c r="Q87" s="91">
        <f t="shared" si="3"/>
        <v>369.2627875719457</v>
      </c>
      <c r="S87" s="16"/>
    </row>
    <row r="88" spans="1:19" s="7" customFormat="1" ht="15.75" customHeight="1">
      <c r="A88" s="11">
        <v>90</v>
      </c>
      <c r="B88" s="54" t="s">
        <v>186</v>
      </c>
      <c r="C88" s="55" t="s">
        <v>109</v>
      </c>
      <c r="D88" s="28" t="s">
        <v>8</v>
      </c>
      <c r="E88" s="56">
        <v>41</v>
      </c>
      <c r="F88" s="56">
        <v>55</v>
      </c>
      <c r="G88" s="57">
        <v>1.03</v>
      </c>
      <c r="H88" s="28" t="s">
        <v>9</v>
      </c>
      <c r="I88" s="56">
        <v>9</v>
      </c>
      <c r="J88" s="56">
        <v>24</v>
      </c>
      <c r="K88" s="57">
        <v>2.665</v>
      </c>
      <c r="L88" s="58">
        <v>-491.2843051375773</v>
      </c>
      <c r="M88" s="58">
        <v>-397.7100765057158</v>
      </c>
      <c r="N88" s="58">
        <v>22.634</v>
      </c>
      <c r="O88" s="92">
        <f t="shared" si="5"/>
        <v>74.2576272</v>
      </c>
      <c r="P88" s="93">
        <f t="shared" si="4"/>
        <v>-2135.831694862423</v>
      </c>
      <c r="Q88" s="93">
        <f t="shared" si="3"/>
        <v>397.7100765057158</v>
      </c>
      <c r="S88" s="16"/>
    </row>
    <row r="89" spans="1:19" s="7" customFormat="1" ht="15.75" customHeight="1">
      <c r="A89" s="40">
        <v>91</v>
      </c>
      <c r="B89" s="59" t="s">
        <v>186</v>
      </c>
      <c r="C89" s="60" t="s">
        <v>110</v>
      </c>
      <c r="D89" s="41" t="s">
        <v>8</v>
      </c>
      <c r="E89" s="61">
        <v>41</v>
      </c>
      <c r="F89" s="61">
        <v>55</v>
      </c>
      <c r="G89" s="62">
        <v>1.562</v>
      </c>
      <c r="H89" s="41" t="s">
        <v>9</v>
      </c>
      <c r="I89" s="61">
        <v>9</v>
      </c>
      <c r="J89" s="61">
        <v>24</v>
      </c>
      <c r="K89" s="62">
        <v>2.646</v>
      </c>
      <c r="L89" s="63">
        <v>-507.70589671087276</v>
      </c>
      <c r="M89" s="63">
        <v>-397.8335716553118</v>
      </c>
      <c r="N89" s="63">
        <v>22.634</v>
      </c>
      <c r="O89" s="90">
        <f t="shared" si="5"/>
        <v>74.2576272</v>
      </c>
      <c r="P89" s="91">
        <f t="shared" si="4"/>
        <v>-2119.410103289127</v>
      </c>
      <c r="Q89" s="91">
        <f t="shared" si="3"/>
        <v>397.8335716553118</v>
      </c>
      <c r="S89" s="16"/>
    </row>
    <row r="90" spans="1:19" s="7" customFormat="1" ht="15.75" customHeight="1">
      <c r="A90" s="11">
        <v>92</v>
      </c>
      <c r="B90" s="54" t="s">
        <v>186</v>
      </c>
      <c r="C90" s="55" t="s">
        <v>111</v>
      </c>
      <c r="D90" s="28" t="s">
        <v>8</v>
      </c>
      <c r="E90" s="56">
        <v>41</v>
      </c>
      <c r="F90" s="56">
        <v>55</v>
      </c>
      <c r="G90" s="57">
        <v>1.58</v>
      </c>
      <c r="H90" s="28" t="s">
        <v>9</v>
      </c>
      <c r="I90" s="56">
        <v>9</v>
      </c>
      <c r="J90" s="56">
        <v>24</v>
      </c>
      <c r="K90" s="57">
        <v>3.886</v>
      </c>
      <c r="L90" s="58">
        <v>-507.7242200965236</v>
      </c>
      <c r="M90" s="58">
        <v>-369.26245108882495</v>
      </c>
      <c r="N90" s="58">
        <v>22.634</v>
      </c>
      <c r="O90" s="92">
        <f t="shared" si="5"/>
        <v>74.2576272</v>
      </c>
      <c r="P90" s="93">
        <f t="shared" si="4"/>
        <v>-2119.391779903476</v>
      </c>
      <c r="Q90" s="93">
        <f t="shared" si="3"/>
        <v>369.26245108882495</v>
      </c>
      <c r="S90" s="16"/>
    </row>
    <row r="91" spans="1:19" s="7" customFormat="1" ht="15.75" customHeight="1">
      <c r="A91" s="64">
        <v>93</v>
      </c>
      <c r="B91" s="59" t="s">
        <v>186</v>
      </c>
      <c r="C91" s="60" t="s">
        <v>112</v>
      </c>
      <c r="D91" s="41" t="s">
        <v>8</v>
      </c>
      <c r="E91" s="61">
        <v>41</v>
      </c>
      <c r="F91" s="61">
        <v>55</v>
      </c>
      <c r="G91" s="62">
        <v>2.357</v>
      </c>
      <c r="H91" s="41" t="s">
        <v>9</v>
      </c>
      <c r="I91" s="61">
        <v>9</v>
      </c>
      <c r="J91" s="61">
        <v>24</v>
      </c>
      <c r="K91" s="62">
        <v>3.815</v>
      </c>
      <c r="L91" s="63">
        <v>-531.709066033744</v>
      </c>
      <c r="M91" s="63">
        <v>-370.45995230565336</v>
      </c>
      <c r="N91" s="63">
        <v>11.546</v>
      </c>
      <c r="O91" s="90">
        <f t="shared" si="5"/>
        <v>37.8801168</v>
      </c>
      <c r="P91" s="91">
        <f t="shared" si="4"/>
        <v>-2095.406933966256</v>
      </c>
      <c r="Q91" s="91">
        <f t="shared" si="3"/>
        <v>370.45995230565336</v>
      </c>
      <c r="S91" s="16"/>
    </row>
    <row r="92" spans="1:19" s="7" customFormat="1" ht="15.75" customHeight="1">
      <c r="A92" s="11">
        <v>94</v>
      </c>
      <c r="B92" s="54" t="s">
        <v>186</v>
      </c>
      <c r="C92" s="55" t="s">
        <v>113</v>
      </c>
      <c r="D92" s="28" t="s">
        <v>8</v>
      </c>
      <c r="E92" s="56">
        <v>41</v>
      </c>
      <c r="F92" s="56">
        <v>55</v>
      </c>
      <c r="G92" s="57">
        <v>2.856</v>
      </c>
      <c r="H92" s="28" t="s">
        <v>9</v>
      </c>
      <c r="I92" s="56">
        <v>9</v>
      </c>
      <c r="J92" s="56">
        <v>24</v>
      </c>
      <c r="K92" s="57">
        <v>3.575</v>
      </c>
      <c r="L92" s="58">
        <v>-547.2104734691779</v>
      </c>
      <c r="M92" s="58">
        <v>-375.7003404016556</v>
      </c>
      <c r="N92" s="58">
        <v>22.561</v>
      </c>
      <c r="O92" s="92">
        <f t="shared" si="5"/>
        <v>74.0181288</v>
      </c>
      <c r="P92" s="93">
        <f t="shared" si="4"/>
        <v>-2079.905526530822</v>
      </c>
      <c r="Q92" s="93">
        <f aca="true" t="shared" si="6" ref="Q92:Q155">IF(M92&lt;&gt;"",-M92,"")</f>
        <v>375.7003404016556</v>
      </c>
      <c r="S92" s="16"/>
    </row>
    <row r="93" spans="1:19" s="7" customFormat="1" ht="15.75" customHeight="1">
      <c r="A93" s="40">
        <v>95</v>
      </c>
      <c r="B93" s="59" t="s">
        <v>186</v>
      </c>
      <c r="C93" s="60" t="s">
        <v>114</v>
      </c>
      <c r="D93" s="41" t="s">
        <v>8</v>
      </c>
      <c r="E93" s="61">
        <v>41</v>
      </c>
      <c r="F93" s="61">
        <v>55</v>
      </c>
      <c r="G93" s="62">
        <v>2.549</v>
      </c>
      <c r="H93" s="41" t="s">
        <v>9</v>
      </c>
      <c r="I93" s="61">
        <v>9</v>
      </c>
      <c r="J93" s="61">
        <v>24</v>
      </c>
      <c r="K93" s="62">
        <v>2.403</v>
      </c>
      <c r="L93" s="63">
        <v>-538.2410511565073</v>
      </c>
      <c r="M93" s="63">
        <v>-402.87290557663397</v>
      </c>
      <c r="N93" s="63">
        <v>22.561</v>
      </c>
      <c r="O93" s="90">
        <f t="shared" si="5"/>
        <v>74.0181288</v>
      </c>
      <c r="P93" s="91">
        <f t="shared" si="4"/>
        <v>-2088.874948843493</v>
      </c>
      <c r="Q93" s="91">
        <f t="shared" si="6"/>
        <v>402.87290557663397</v>
      </c>
      <c r="S93" s="16"/>
    </row>
    <row r="94" spans="1:19" s="7" customFormat="1" ht="15.75" customHeight="1">
      <c r="A94" s="11">
        <v>96</v>
      </c>
      <c r="B94" s="54" t="s">
        <v>186</v>
      </c>
      <c r="C94" s="55" t="s">
        <v>115</v>
      </c>
      <c r="D94" s="28" t="s">
        <v>8</v>
      </c>
      <c r="E94" s="56">
        <v>41</v>
      </c>
      <c r="F94" s="56">
        <v>55</v>
      </c>
      <c r="G94" s="57">
        <v>2.048</v>
      </c>
      <c r="H94" s="28" t="s">
        <v>9</v>
      </c>
      <c r="I94" s="56">
        <v>9</v>
      </c>
      <c r="J94" s="56">
        <v>24</v>
      </c>
      <c r="K94" s="57">
        <v>2.643</v>
      </c>
      <c r="L94" s="58">
        <v>-522.6935720387103</v>
      </c>
      <c r="M94" s="58">
        <v>-397.63055144766497</v>
      </c>
      <c r="N94" s="58">
        <v>11.437</v>
      </c>
      <c r="O94" s="92">
        <f t="shared" si="5"/>
        <v>37.5225096</v>
      </c>
      <c r="P94" s="93">
        <f t="shared" si="4"/>
        <v>-2104.42242796129</v>
      </c>
      <c r="Q94" s="93">
        <f t="shared" si="6"/>
        <v>397.63055144766497</v>
      </c>
      <c r="S94" s="16"/>
    </row>
    <row r="95" spans="1:19" s="7" customFormat="1" ht="15.75" customHeight="1">
      <c r="A95" s="64">
        <v>97</v>
      </c>
      <c r="B95" s="59" t="s">
        <v>190</v>
      </c>
      <c r="C95" s="60" t="s">
        <v>116</v>
      </c>
      <c r="D95" s="41" t="s">
        <v>8</v>
      </c>
      <c r="E95" s="61">
        <v>41</v>
      </c>
      <c r="F95" s="61">
        <v>54</v>
      </c>
      <c r="G95" s="62">
        <v>48.904</v>
      </c>
      <c r="H95" s="41" t="s">
        <v>9</v>
      </c>
      <c r="I95" s="61">
        <v>9</v>
      </c>
      <c r="J95" s="61">
        <v>24</v>
      </c>
      <c r="K95" s="62">
        <v>0.739</v>
      </c>
      <c r="L95" s="63">
        <v>-118.02764632361986</v>
      </c>
      <c r="M95" s="63">
        <v>-448.95987651986627</v>
      </c>
      <c r="N95" s="63">
        <v>26.799</v>
      </c>
      <c r="O95" s="90">
        <f t="shared" si="5"/>
        <v>87.9221592</v>
      </c>
      <c r="P95" s="91">
        <f t="shared" si="4"/>
        <v>-2509.08835367638</v>
      </c>
      <c r="Q95" s="91">
        <f t="shared" si="6"/>
        <v>448.95987651986627</v>
      </c>
      <c r="S95" s="16"/>
    </row>
    <row r="96" spans="1:19" s="7" customFormat="1" ht="15.75" customHeight="1">
      <c r="A96" s="11">
        <v>98</v>
      </c>
      <c r="B96" s="54" t="s">
        <v>191</v>
      </c>
      <c r="C96" s="55" t="s">
        <v>117</v>
      </c>
      <c r="D96" s="28" t="s">
        <v>8</v>
      </c>
      <c r="E96" s="56">
        <v>41</v>
      </c>
      <c r="F96" s="56">
        <v>54</v>
      </c>
      <c r="G96" s="57">
        <v>48.163</v>
      </c>
      <c r="H96" s="28" t="s">
        <v>9</v>
      </c>
      <c r="I96" s="56">
        <v>9</v>
      </c>
      <c r="J96" s="56">
        <v>24</v>
      </c>
      <c r="K96" s="57">
        <v>13.634</v>
      </c>
      <c r="L96" s="58">
        <v>-89.69471162916216</v>
      </c>
      <c r="M96" s="58">
        <v>-152.25464906939484</v>
      </c>
      <c r="N96" s="58">
        <v>12.891</v>
      </c>
      <c r="O96" s="92">
        <f t="shared" si="5"/>
        <v>42.2927928</v>
      </c>
      <c r="P96" s="93">
        <f t="shared" si="4"/>
        <v>-2537.421288370838</v>
      </c>
      <c r="Q96" s="93">
        <f t="shared" si="6"/>
        <v>152.25464906939484</v>
      </c>
      <c r="S96" s="16"/>
    </row>
    <row r="97" spans="1:19" s="7" customFormat="1" ht="15.75" customHeight="1">
      <c r="A97" s="40">
        <v>99</v>
      </c>
      <c r="B97" s="59" t="s">
        <v>186</v>
      </c>
      <c r="C97" s="60" t="s">
        <v>118</v>
      </c>
      <c r="D97" s="41" t="s">
        <v>8</v>
      </c>
      <c r="E97" s="61">
        <v>41</v>
      </c>
      <c r="F97" s="61">
        <v>54</v>
      </c>
      <c r="G97" s="62">
        <v>45.587</v>
      </c>
      <c r="H97" s="41" t="s">
        <v>9</v>
      </c>
      <c r="I97" s="61">
        <v>9</v>
      </c>
      <c r="J97" s="61">
        <v>24</v>
      </c>
      <c r="K97" s="62">
        <v>4.597</v>
      </c>
      <c r="L97" s="63">
        <v>-14.053542327096707</v>
      </c>
      <c r="M97" s="63">
        <v>-361.94572517393016</v>
      </c>
      <c r="N97" s="63">
        <v>19.428</v>
      </c>
      <c r="O97" s="90">
        <f t="shared" si="5"/>
        <v>63.739382400000004</v>
      </c>
      <c r="P97" s="91">
        <f t="shared" si="4"/>
        <v>-2613.0624576729033</v>
      </c>
      <c r="Q97" s="91">
        <f t="shared" si="6"/>
        <v>361.94572517393016</v>
      </c>
      <c r="S97" s="16"/>
    </row>
    <row r="98" spans="1:19" s="7" customFormat="1" ht="15.75" customHeight="1">
      <c r="A98" s="11">
        <v>100</v>
      </c>
      <c r="B98" s="54" t="s">
        <v>186</v>
      </c>
      <c r="C98" s="55" t="s">
        <v>119</v>
      </c>
      <c r="D98" s="28" t="s">
        <v>8</v>
      </c>
      <c r="E98" s="56">
        <v>41</v>
      </c>
      <c r="F98" s="56">
        <v>54</v>
      </c>
      <c r="G98" s="57">
        <v>44.927</v>
      </c>
      <c r="H98" s="28" t="s">
        <v>9</v>
      </c>
      <c r="I98" s="56">
        <v>9</v>
      </c>
      <c r="J98" s="56">
        <v>24</v>
      </c>
      <c r="K98" s="57">
        <v>3.728</v>
      </c>
      <c r="L98" s="58">
        <v>5.917381472567504</v>
      </c>
      <c r="M98" s="58">
        <v>-382.33847814111385</v>
      </c>
      <c r="N98" s="58">
        <v>19.428</v>
      </c>
      <c r="O98" s="92">
        <f t="shared" si="5"/>
        <v>63.739382400000004</v>
      </c>
      <c r="P98" s="93">
        <f t="shared" si="4"/>
        <v>-2633.0333814725673</v>
      </c>
      <c r="Q98" s="93">
        <f t="shared" si="6"/>
        <v>382.33847814111385</v>
      </c>
      <c r="S98" s="16"/>
    </row>
    <row r="99" spans="1:19" s="7" customFormat="1" ht="15.75" customHeight="1">
      <c r="A99" s="64">
        <v>101</v>
      </c>
      <c r="B99" s="59" t="s">
        <v>186</v>
      </c>
      <c r="C99" s="60" t="s">
        <v>120</v>
      </c>
      <c r="D99" s="41" t="s">
        <v>8</v>
      </c>
      <c r="E99" s="61">
        <v>41</v>
      </c>
      <c r="F99" s="61">
        <v>54</v>
      </c>
      <c r="G99" s="62">
        <v>45.297</v>
      </c>
      <c r="H99" s="41" t="s">
        <v>9</v>
      </c>
      <c r="I99" s="61">
        <v>9</v>
      </c>
      <c r="J99" s="61">
        <v>24</v>
      </c>
      <c r="K99" s="62">
        <v>3.224</v>
      </c>
      <c r="L99" s="63">
        <v>-5.710418738121941</v>
      </c>
      <c r="M99" s="63">
        <v>-393.7548775687652</v>
      </c>
      <c r="N99" s="63">
        <v>19.428</v>
      </c>
      <c r="O99" s="90">
        <f t="shared" si="5"/>
        <v>63.739382400000004</v>
      </c>
      <c r="P99" s="91">
        <f t="shared" si="4"/>
        <v>-2621.405581261878</v>
      </c>
      <c r="Q99" s="91">
        <f t="shared" si="6"/>
        <v>393.7548775687652</v>
      </c>
      <c r="S99" s="16"/>
    </row>
    <row r="100" spans="1:19" s="7" customFormat="1" ht="15.75" customHeight="1">
      <c r="A100" s="11">
        <v>102</v>
      </c>
      <c r="B100" s="54" t="s">
        <v>186</v>
      </c>
      <c r="C100" s="55" t="s">
        <v>121</v>
      </c>
      <c r="D100" s="28" t="s">
        <v>8</v>
      </c>
      <c r="E100" s="56">
        <v>41</v>
      </c>
      <c r="F100" s="56">
        <v>54</v>
      </c>
      <c r="G100" s="57">
        <v>45.96</v>
      </c>
      <c r="H100" s="28" t="s">
        <v>9</v>
      </c>
      <c r="I100" s="56">
        <v>9</v>
      </c>
      <c r="J100" s="56">
        <v>24</v>
      </c>
      <c r="K100" s="57">
        <v>4.093</v>
      </c>
      <c r="L100" s="58">
        <v>-25.787170913977523</v>
      </c>
      <c r="M100" s="58">
        <v>-373.3516777932018</v>
      </c>
      <c r="N100" s="58">
        <v>19.428</v>
      </c>
      <c r="O100" s="92">
        <f t="shared" si="5"/>
        <v>63.739382400000004</v>
      </c>
      <c r="P100" s="93">
        <f t="shared" si="4"/>
        <v>-2601.3288290860223</v>
      </c>
      <c r="Q100" s="93">
        <f t="shared" si="6"/>
        <v>373.3516777932018</v>
      </c>
      <c r="S100" s="16"/>
    </row>
    <row r="101" spans="1:19" s="7" customFormat="1" ht="15.75" customHeight="1">
      <c r="A101" s="40">
        <v>103</v>
      </c>
      <c r="B101" s="59" t="s">
        <v>186</v>
      </c>
      <c r="C101" s="60" t="s">
        <v>122</v>
      </c>
      <c r="D101" s="41" t="s">
        <v>8</v>
      </c>
      <c r="E101" s="61">
        <v>41</v>
      </c>
      <c r="F101" s="61">
        <v>54</v>
      </c>
      <c r="G101" s="62">
        <v>44.588</v>
      </c>
      <c r="H101" s="41" t="s">
        <v>9</v>
      </c>
      <c r="I101" s="61">
        <v>9</v>
      </c>
      <c r="J101" s="61">
        <v>24</v>
      </c>
      <c r="K101" s="62">
        <v>5.927</v>
      </c>
      <c r="L101" s="63">
        <v>17.317637219260668</v>
      </c>
      <c r="M101" s="63">
        <v>-331.85726132266853</v>
      </c>
      <c r="N101" s="63">
        <v>18.764</v>
      </c>
      <c r="O101" s="90">
        <f t="shared" si="5"/>
        <v>61.5609312</v>
      </c>
      <c r="P101" s="91">
        <f t="shared" si="4"/>
        <v>-2644.4336372192606</v>
      </c>
      <c r="Q101" s="91">
        <f t="shared" si="6"/>
        <v>331.85726132266853</v>
      </c>
      <c r="S101" s="16"/>
    </row>
    <row r="102" spans="1:19" s="7" customFormat="1" ht="15.75" customHeight="1">
      <c r="A102" s="11">
        <v>104</v>
      </c>
      <c r="B102" s="54" t="s">
        <v>186</v>
      </c>
      <c r="C102" s="55" t="s">
        <v>123</v>
      </c>
      <c r="D102" s="28" t="s">
        <v>8</v>
      </c>
      <c r="E102" s="56">
        <v>41</v>
      </c>
      <c r="F102" s="56">
        <v>54</v>
      </c>
      <c r="G102" s="57">
        <v>43.941</v>
      </c>
      <c r="H102" s="28" t="s">
        <v>9</v>
      </c>
      <c r="I102" s="56">
        <v>9</v>
      </c>
      <c r="J102" s="56">
        <v>24</v>
      </c>
      <c r="K102" s="57">
        <v>6.82</v>
      </c>
      <c r="L102" s="58">
        <v>37.65961591869532</v>
      </c>
      <c r="M102" s="58">
        <v>-311.65801644968866</v>
      </c>
      <c r="N102" s="58">
        <v>18.764</v>
      </c>
      <c r="O102" s="92">
        <f t="shared" si="5"/>
        <v>61.5609312</v>
      </c>
      <c r="P102" s="93">
        <f t="shared" si="4"/>
        <v>-2664.775615918695</v>
      </c>
      <c r="Q102" s="93">
        <f t="shared" si="6"/>
        <v>311.65801644968866</v>
      </c>
      <c r="S102" s="16"/>
    </row>
    <row r="103" spans="1:19" s="7" customFormat="1" ht="15.75" customHeight="1">
      <c r="A103" s="64">
        <v>105</v>
      </c>
      <c r="B103" s="59" t="s">
        <v>186</v>
      </c>
      <c r="C103" s="60" t="s">
        <v>124</v>
      </c>
      <c r="D103" s="41" t="s">
        <v>8</v>
      </c>
      <c r="E103" s="61">
        <v>41</v>
      </c>
      <c r="F103" s="61">
        <v>54</v>
      </c>
      <c r="G103" s="62">
        <v>43.558</v>
      </c>
      <c r="H103" s="41" t="s">
        <v>9</v>
      </c>
      <c r="I103" s="61">
        <v>9</v>
      </c>
      <c r="J103" s="61">
        <v>24</v>
      </c>
      <c r="K103" s="62">
        <v>6.327</v>
      </c>
      <c r="L103" s="63">
        <v>49.26005026629971</v>
      </c>
      <c r="M103" s="63">
        <v>-323.24603400867454</v>
      </c>
      <c r="N103" s="63">
        <v>18.764</v>
      </c>
      <c r="O103" s="90">
        <f t="shared" si="5"/>
        <v>61.5609312</v>
      </c>
      <c r="P103" s="91">
        <f t="shared" si="4"/>
        <v>-2676.3760502663</v>
      </c>
      <c r="Q103" s="91">
        <f t="shared" si="6"/>
        <v>323.24603400867454</v>
      </c>
      <c r="S103" s="16"/>
    </row>
    <row r="104" spans="1:19" s="7" customFormat="1" ht="15.75" customHeight="1">
      <c r="A104" s="11">
        <v>106</v>
      </c>
      <c r="B104" s="54" t="s">
        <v>186</v>
      </c>
      <c r="C104" s="55" t="s">
        <v>125</v>
      </c>
      <c r="D104" s="28" t="s">
        <v>8</v>
      </c>
      <c r="E104" s="56">
        <v>41</v>
      </c>
      <c r="F104" s="56">
        <v>54</v>
      </c>
      <c r="G104" s="57">
        <v>44.204</v>
      </c>
      <c r="H104" s="28" t="s">
        <v>9</v>
      </c>
      <c r="I104" s="56">
        <v>9</v>
      </c>
      <c r="J104" s="56">
        <v>24</v>
      </c>
      <c r="K104" s="57">
        <v>5.432</v>
      </c>
      <c r="L104" s="58">
        <v>28.94678319945839</v>
      </c>
      <c r="M104" s="58">
        <v>-343.50197808322685</v>
      </c>
      <c r="N104" s="58">
        <v>18.764</v>
      </c>
      <c r="O104" s="92">
        <f t="shared" si="5"/>
        <v>61.5609312</v>
      </c>
      <c r="P104" s="93">
        <f t="shared" si="4"/>
        <v>-2656.0627831994584</v>
      </c>
      <c r="Q104" s="93">
        <f t="shared" si="6"/>
        <v>343.50197808322685</v>
      </c>
      <c r="S104" s="16"/>
    </row>
    <row r="105" spans="1:19" s="7" customFormat="1" ht="15.75" customHeight="1">
      <c r="A105" s="40">
        <v>107</v>
      </c>
      <c r="B105" s="59" t="s">
        <v>192</v>
      </c>
      <c r="C105" s="60" t="s">
        <v>126</v>
      </c>
      <c r="D105" s="41" t="s">
        <v>8</v>
      </c>
      <c r="E105" s="61">
        <v>41</v>
      </c>
      <c r="F105" s="61">
        <v>54</v>
      </c>
      <c r="G105" s="62">
        <v>45.212</v>
      </c>
      <c r="H105" s="41" t="s">
        <v>9</v>
      </c>
      <c r="I105" s="61">
        <v>9</v>
      </c>
      <c r="J105" s="61">
        <v>24</v>
      </c>
      <c r="K105" s="62">
        <v>18.025</v>
      </c>
      <c r="L105" s="63">
        <v>3.1677422053701347</v>
      </c>
      <c r="M105" s="63">
        <v>-52.75948024584111</v>
      </c>
      <c r="N105" s="63">
        <v>7.782</v>
      </c>
      <c r="O105" s="90">
        <f t="shared" si="5"/>
        <v>25.5311856</v>
      </c>
      <c r="P105" s="91">
        <f t="shared" si="4"/>
        <v>-2630.2837422053703</v>
      </c>
      <c r="Q105" s="91">
        <f t="shared" si="6"/>
        <v>52.75948024584111</v>
      </c>
      <c r="S105" s="16"/>
    </row>
    <row r="106" spans="1:19" s="7" customFormat="1" ht="15.75" customHeight="1">
      <c r="A106" s="11">
        <v>108</v>
      </c>
      <c r="B106" s="54" t="s">
        <v>192</v>
      </c>
      <c r="C106" s="55" t="s">
        <v>127</v>
      </c>
      <c r="D106" s="28" t="s">
        <v>8</v>
      </c>
      <c r="E106" s="56">
        <v>41</v>
      </c>
      <c r="F106" s="56">
        <v>54</v>
      </c>
      <c r="G106" s="57">
        <v>45.214</v>
      </c>
      <c r="H106" s="28" t="s">
        <v>9</v>
      </c>
      <c r="I106" s="56">
        <v>9</v>
      </c>
      <c r="J106" s="56">
        <v>24</v>
      </c>
      <c r="K106" s="57">
        <v>18.21</v>
      </c>
      <c r="L106" s="58">
        <v>3.2090452250599504</v>
      </c>
      <c r="M106" s="58">
        <v>-48.49664884950874</v>
      </c>
      <c r="N106" s="58">
        <v>7.782</v>
      </c>
      <c r="O106" s="92">
        <f t="shared" si="5"/>
        <v>25.5311856</v>
      </c>
      <c r="P106" s="93">
        <f t="shared" si="4"/>
        <v>-2630.32504522506</v>
      </c>
      <c r="Q106" s="93">
        <f t="shared" si="6"/>
        <v>48.49664884950874</v>
      </c>
      <c r="S106" s="16"/>
    </row>
    <row r="107" spans="1:19" s="7" customFormat="1" ht="15.75" customHeight="1">
      <c r="A107" s="64">
        <v>109</v>
      </c>
      <c r="B107" s="59" t="s">
        <v>193</v>
      </c>
      <c r="C107" s="60" t="s">
        <v>128</v>
      </c>
      <c r="D107" s="41" t="s">
        <v>8</v>
      </c>
      <c r="E107" s="61">
        <v>41</v>
      </c>
      <c r="F107" s="61">
        <v>54</v>
      </c>
      <c r="G107" s="62">
        <v>45.246</v>
      </c>
      <c r="H107" s="41" t="s">
        <v>9</v>
      </c>
      <c r="I107" s="61">
        <v>9</v>
      </c>
      <c r="J107" s="61">
        <v>24</v>
      </c>
      <c r="K107" s="62">
        <v>22.598</v>
      </c>
      <c r="L107" s="63">
        <v>4.07219546565967</v>
      </c>
      <c r="M107" s="63">
        <v>52.638483973529105</v>
      </c>
      <c r="N107" s="63">
        <v>6.771</v>
      </c>
      <c r="O107" s="90">
        <f t="shared" si="5"/>
        <v>22.2142968</v>
      </c>
      <c r="P107" s="91">
        <f t="shared" si="4"/>
        <v>-2631.1881954656596</v>
      </c>
      <c r="Q107" s="91">
        <f t="shared" si="6"/>
        <v>-52.638483973529105</v>
      </c>
      <c r="S107" s="16"/>
    </row>
    <row r="108" spans="1:19" s="7" customFormat="1" ht="15.75" customHeight="1">
      <c r="A108" s="11">
        <v>110</v>
      </c>
      <c r="B108" s="54" t="s">
        <v>193</v>
      </c>
      <c r="C108" s="55" t="s">
        <v>129</v>
      </c>
      <c r="D108" s="28" t="s">
        <v>8</v>
      </c>
      <c r="E108" s="56">
        <v>41</v>
      </c>
      <c r="F108" s="56">
        <v>54</v>
      </c>
      <c r="G108" s="57">
        <v>45.242</v>
      </c>
      <c r="H108" s="28" t="s">
        <v>9</v>
      </c>
      <c r="I108" s="56">
        <v>9</v>
      </c>
      <c r="J108" s="56">
        <v>24</v>
      </c>
      <c r="K108" s="57">
        <v>22.415</v>
      </c>
      <c r="L108" s="58">
        <v>4.112986640178546</v>
      </c>
      <c r="M108" s="58">
        <v>48.42079012571612</v>
      </c>
      <c r="N108" s="58">
        <v>6.771</v>
      </c>
      <c r="O108" s="92">
        <f t="shared" si="5"/>
        <v>22.2142968</v>
      </c>
      <c r="P108" s="93">
        <f t="shared" si="4"/>
        <v>-2631.2289866401784</v>
      </c>
      <c r="Q108" s="93">
        <f t="shared" si="6"/>
        <v>-48.42079012571612</v>
      </c>
      <c r="S108" s="16"/>
    </row>
    <row r="109" spans="1:19" s="7" customFormat="1" ht="15.75" customHeight="1">
      <c r="A109" s="40">
        <v>111</v>
      </c>
      <c r="B109" s="59" t="s">
        <v>194</v>
      </c>
      <c r="C109" s="60" t="s">
        <v>130</v>
      </c>
      <c r="D109" s="41" t="s">
        <v>8</v>
      </c>
      <c r="E109" s="61">
        <v>41</v>
      </c>
      <c r="F109" s="61">
        <v>54</v>
      </c>
      <c r="G109" s="62">
        <v>37.589</v>
      </c>
      <c r="H109" s="41" t="s">
        <v>9</v>
      </c>
      <c r="I109" s="61">
        <v>9</v>
      </c>
      <c r="J109" s="61">
        <v>24</v>
      </c>
      <c r="K109" s="62">
        <v>24.64</v>
      </c>
      <c r="L109" s="63">
        <v>241.14024577163184</v>
      </c>
      <c r="M109" s="63">
        <v>95.36210346726511</v>
      </c>
      <c r="N109" s="63">
        <v>24.244</v>
      </c>
      <c r="O109" s="90">
        <f t="shared" si="5"/>
        <v>79.5397152</v>
      </c>
      <c r="P109" s="91">
        <f t="shared" si="4"/>
        <v>-2868.2562457716317</v>
      </c>
      <c r="Q109" s="91">
        <f t="shared" si="6"/>
        <v>-95.36210346726511</v>
      </c>
      <c r="S109" s="16"/>
    </row>
    <row r="110" spans="1:19" s="7" customFormat="1" ht="15.75" customHeight="1">
      <c r="A110" s="11">
        <v>112</v>
      </c>
      <c r="B110" s="54" t="s">
        <v>194</v>
      </c>
      <c r="C110" s="55" t="s">
        <v>131</v>
      </c>
      <c r="D110" s="28" t="s">
        <v>8</v>
      </c>
      <c r="E110" s="56">
        <v>41</v>
      </c>
      <c r="F110" s="56">
        <v>54</v>
      </c>
      <c r="G110" s="57">
        <v>45.301</v>
      </c>
      <c r="H110" s="28" t="s">
        <v>9</v>
      </c>
      <c r="I110" s="56">
        <v>9</v>
      </c>
      <c r="J110" s="56">
        <v>24</v>
      </c>
      <c r="K110" s="57">
        <v>25.342</v>
      </c>
      <c r="L110" s="58">
        <v>3.5359035256741964</v>
      </c>
      <c r="M110" s="58">
        <v>115.88329287848089</v>
      </c>
      <c r="N110" s="58">
        <v>24.244</v>
      </c>
      <c r="O110" s="92">
        <f t="shared" si="5"/>
        <v>79.5397152</v>
      </c>
      <c r="P110" s="93">
        <f t="shared" si="4"/>
        <v>-2630.6519035256742</v>
      </c>
      <c r="Q110" s="93">
        <f t="shared" si="6"/>
        <v>-115.88329287848089</v>
      </c>
      <c r="S110" s="16"/>
    </row>
    <row r="111" spans="1:19" s="7" customFormat="1" ht="15.75" customHeight="1">
      <c r="A111" s="64">
        <v>113</v>
      </c>
      <c r="B111" s="59" t="s">
        <v>195</v>
      </c>
      <c r="C111" s="60" t="s">
        <v>132</v>
      </c>
      <c r="D111" s="41" t="s">
        <v>8</v>
      </c>
      <c r="E111" s="61">
        <v>41</v>
      </c>
      <c r="F111" s="61">
        <v>54</v>
      </c>
      <c r="G111" s="62">
        <v>34.683</v>
      </c>
      <c r="H111" s="41" t="s">
        <v>9</v>
      </c>
      <c r="I111" s="61">
        <v>9</v>
      </c>
      <c r="J111" s="61">
        <v>24</v>
      </c>
      <c r="K111" s="62">
        <v>4.263</v>
      </c>
      <c r="L111" s="63">
        <v>322.1707066365843</v>
      </c>
      <c r="M111" s="63">
        <v>-375.8214386856781</v>
      </c>
      <c r="N111" s="63">
        <v>28.899</v>
      </c>
      <c r="O111" s="90">
        <f t="shared" si="5"/>
        <v>94.81183920000001</v>
      </c>
      <c r="P111" s="91">
        <f t="shared" si="4"/>
        <v>-2949.2867066365843</v>
      </c>
      <c r="Q111" s="91">
        <f t="shared" si="6"/>
        <v>375.8214386856781</v>
      </c>
      <c r="S111" s="16"/>
    </row>
    <row r="112" spans="1:19" s="7" customFormat="1" ht="15.75" customHeight="1">
      <c r="A112" s="11">
        <v>114</v>
      </c>
      <c r="B112" s="54" t="s">
        <v>195</v>
      </c>
      <c r="C112" s="55" t="s">
        <v>133</v>
      </c>
      <c r="D112" s="28" t="s">
        <v>8</v>
      </c>
      <c r="E112" s="56">
        <v>41</v>
      </c>
      <c r="F112" s="56">
        <v>54</v>
      </c>
      <c r="G112" s="57">
        <v>31.897</v>
      </c>
      <c r="H112" s="28" t="s">
        <v>9</v>
      </c>
      <c r="I112" s="56">
        <v>9</v>
      </c>
      <c r="J112" s="56">
        <v>24</v>
      </c>
      <c r="K112" s="57">
        <v>19.037</v>
      </c>
      <c r="L112" s="58">
        <v>414.34809803920007</v>
      </c>
      <c r="M112" s="58">
        <v>-36.962633913427894</v>
      </c>
      <c r="N112" s="58">
        <v>28.899</v>
      </c>
      <c r="O112" s="92">
        <f t="shared" si="5"/>
        <v>94.81183920000001</v>
      </c>
      <c r="P112" s="93">
        <f t="shared" si="4"/>
        <v>-3041.4640980392</v>
      </c>
      <c r="Q112" s="93">
        <f t="shared" si="6"/>
        <v>36.962633913427894</v>
      </c>
      <c r="S112" s="16"/>
    </row>
    <row r="113" spans="1:19" s="7" customFormat="1" ht="15.75" customHeight="1">
      <c r="A113" s="40">
        <v>115</v>
      </c>
      <c r="B113" s="59" t="s">
        <v>196</v>
      </c>
      <c r="C113" s="60" t="s">
        <v>134</v>
      </c>
      <c r="D113" s="41" t="s">
        <v>8</v>
      </c>
      <c r="E113" s="61">
        <v>41</v>
      </c>
      <c r="F113" s="61">
        <v>56</v>
      </c>
      <c r="G113" s="62">
        <v>4.37</v>
      </c>
      <c r="H113" s="41" t="s">
        <v>9</v>
      </c>
      <c r="I113" s="61">
        <v>9</v>
      </c>
      <c r="J113" s="61">
        <v>20</v>
      </c>
      <c r="K113" s="62">
        <v>38.168</v>
      </c>
      <c r="L113" s="63">
        <v>-2533.502887521661</v>
      </c>
      <c r="M113" s="63">
        <v>-5072.269086319819</v>
      </c>
      <c r="N113" s="63">
        <v>523.943</v>
      </c>
      <c r="O113" s="90">
        <f t="shared" si="5"/>
        <v>1718.9521944</v>
      </c>
      <c r="P113" s="91">
        <f t="shared" si="4"/>
        <v>-93.61311247833919</v>
      </c>
      <c r="Q113" s="91">
        <f t="shared" si="6"/>
        <v>5072.269086319819</v>
      </c>
      <c r="S113" s="16"/>
    </row>
    <row r="114" spans="1:19" s="7" customFormat="1" ht="15.75" customHeight="1">
      <c r="A114" s="11">
        <v>116</v>
      </c>
      <c r="B114" s="54" t="s">
        <v>197</v>
      </c>
      <c r="C114" s="55" t="s">
        <v>135</v>
      </c>
      <c r="D114" s="28" t="s">
        <v>8</v>
      </c>
      <c r="E114" s="56">
        <v>41</v>
      </c>
      <c r="F114" s="56">
        <v>54</v>
      </c>
      <c r="G114" s="57">
        <v>33.79</v>
      </c>
      <c r="H114" s="28" t="s">
        <v>9</v>
      </c>
      <c r="I114" s="56">
        <v>9</v>
      </c>
      <c r="J114" s="56">
        <v>24</v>
      </c>
      <c r="K114" s="57">
        <v>23.001</v>
      </c>
      <c r="L114" s="58">
        <v>357.6246540269952</v>
      </c>
      <c r="M114" s="58">
        <v>55.44145672578242</v>
      </c>
      <c r="N114" s="58">
        <v>7.59</v>
      </c>
      <c r="O114" s="92">
        <f t="shared" si="5"/>
        <v>24.901272000000002</v>
      </c>
      <c r="P114" s="93">
        <f t="shared" si="4"/>
        <v>-2984.7406540269953</v>
      </c>
      <c r="Q114" s="93">
        <f t="shared" si="6"/>
        <v>-55.44145672578242</v>
      </c>
      <c r="S114" s="16"/>
    </row>
    <row r="115" spans="1:19" s="7" customFormat="1" ht="15.75" customHeight="1">
      <c r="A115" s="64">
        <v>117</v>
      </c>
      <c r="B115" s="59" t="s">
        <v>197</v>
      </c>
      <c r="C115" s="60" t="s">
        <v>136</v>
      </c>
      <c r="D115" s="41" t="s">
        <v>8</v>
      </c>
      <c r="E115" s="61">
        <v>41</v>
      </c>
      <c r="F115" s="61">
        <v>54</v>
      </c>
      <c r="G115" s="62">
        <v>33.604</v>
      </c>
      <c r="H115" s="41" t="s">
        <v>9</v>
      </c>
      <c r="I115" s="61">
        <v>9</v>
      </c>
      <c r="J115" s="61">
        <v>24</v>
      </c>
      <c r="K115" s="62">
        <v>22.919</v>
      </c>
      <c r="L115" s="63">
        <v>363.3485307830355</v>
      </c>
      <c r="M115" s="63">
        <v>53.45219870549889</v>
      </c>
      <c r="N115" s="63">
        <v>7.59</v>
      </c>
      <c r="O115" s="90">
        <f t="shared" si="5"/>
        <v>24.901272000000002</v>
      </c>
      <c r="P115" s="91">
        <f t="shared" si="4"/>
        <v>-2990.4645307830356</v>
      </c>
      <c r="Q115" s="91">
        <f t="shared" si="6"/>
        <v>-53.45219870549889</v>
      </c>
      <c r="S115" s="16"/>
    </row>
    <row r="116" spans="1:19" s="7" customFormat="1" ht="15.75" customHeight="1">
      <c r="A116" s="11">
        <v>118</v>
      </c>
      <c r="B116" s="54" t="s">
        <v>197</v>
      </c>
      <c r="C116" s="55" t="s">
        <v>137</v>
      </c>
      <c r="D116" s="28" t="s">
        <v>8</v>
      </c>
      <c r="E116" s="56">
        <v>41</v>
      </c>
      <c r="F116" s="56">
        <v>54</v>
      </c>
      <c r="G116" s="57">
        <v>33.641</v>
      </c>
      <c r="H116" s="28" t="s">
        <v>9</v>
      </c>
      <c r="I116" s="56">
        <v>9</v>
      </c>
      <c r="J116" s="56">
        <v>24</v>
      </c>
      <c r="K116" s="57">
        <v>23.142</v>
      </c>
      <c r="L116" s="58">
        <v>362.2908855673208</v>
      </c>
      <c r="M116" s="58">
        <v>58.61595317558441</v>
      </c>
      <c r="N116" s="58">
        <v>7.59</v>
      </c>
      <c r="O116" s="92">
        <f t="shared" si="5"/>
        <v>24.901272000000002</v>
      </c>
      <c r="P116" s="93">
        <f t="shared" si="4"/>
        <v>-2989.406885567321</v>
      </c>
      <c r="Q116" s="93">
        <f t="shared" si="6"/>
        <v>-58.61595317558441</v>
      </c>
      <c r="S116" s="16"/>
    </row>
    <row r="117" spans="1:19" s="7" customFormat="1" ht="15.75" customHeight="1">
      <c r="A117" s="40">
        <v>119</v>
      </c>
      <c r="B117" s="59" t="s">
        <v>197</v>
      </c>
      <c r="C117" s="60" t="s">
        <v>138</v>
      </c>
      <c r="D117" s="41" t="s">
        <v>8</v>
      </c>
      <c r="E117" s="61">
        <v>41</v>
      </c>
      <c r="F117" s="61">
        <v>54</v>
      </c>
      <c r="G117" s="62">
        <v>33.784</v>
      </c>
      <c r="H117" s="41" t="s">
        <v>9</v>
      </c>
      <c r="I117" s="61">
        <v>9</v>
      </c>
      <c r="J117" s="61">
        <v>24</v>
      </c>
      <c r="K117" s="62">
        <v>23.142</v>
      </c>
      <c r="L117" s="63">
        <v>357.88386757145594</v>
      </c>
      <c r="M117" s="63">
        <v>58.69660600220262</v>
      </c>
      <c r="N117" s="63">
        <v>7.59</v>
      </c>
      <c r="O117" s="90">
        <f t="shared" si="5"/>
        <v>24.901272000000002</v>
      </c>
      <c r="P117" s="91">
        <f t="shared" si="4"/>
        <v>-2984.999867571456</v>
      </c>
      <c r="Q117" s="91">
        <f t="shared" si="6"/>
        <v>-58.69660600220262</v>
      </c>
      <c r="S117" s="16"/>
    </row>
    <row r="118" spans="1:19" s="7" customFormat="1" ht="15.75" customHeight="1">
      <c r="A118" s="11">
        <v>120</v>
      </c>
      <c r="B118" s="54" t="s">
        <v>198</v>
      </c>
      <c r="C118" s="55" t="s">
        <v>139</v>
      </c>
      <c r="D118" s="28" t="s">
        <v>8</v>
      </c>
      <c r="E118" s="56">
        <v>41</v>
      </c>
      <c r="F118" s="56">
        <v>54</v>
      </c>
      <c r="G118" s="57">
        <v>31.904</v>
      </c>
      <c r="H118" s="28" t="s">
        <v>9</v>
      </c>
      <c r="I118" s="56">
        <v>9</v>
      </c>
      <c r="J118" s="56">
        <v>24</v>
      </c>
      <c r="K118" s="57">
        <v>20.599</v>
      </c>
      <c r="L118" s="58">
        <v>414.8000577355979</v>
      </c>
      <c r="M118" s="58">
        <v>-0.9815171656501999</v>
      </c>
      <c r="N118" s="58">
        <v>2.942</v>
      </c>
      <c r="O118" s="92">
        <f t="shared" si="5"/>
        <v>9.652113600000002</v>
      </c>
      <c r="P118" s="93">
        <f t="shared" si="4"/>
        <v>-3041.916057735598</v>
      </c>
      <c r="Q118" s="93">
        <f t="shared" si="6"/>
        <v>0.9815171656501999</v>
      </c>
      <c r="S118" s="16"/>
    </row>
    <row r="119" spans="1:19" s="7" customFormat="1" ht="15.75" customHeight="1">
      <c r="A119" s="64">
        <v>121</v>
      </c>
      <c r="B119" s="59" t="s">
        <v>199</v>
      </c>
      <c r="C119" s="60" t="s">
        <v>140</v>
      </c>
      <c r="D119" s="41" t="s">
        <v>8</v>
      </c>
      <c r="E119" s="61">
        <v>41</v>
      </c>
      <c r="F119" s="61">
        <v>55</v>
      </c>
      <c r="G119" s="62">
        <v>58.066</v>
      </c>
      <c r="H119" s="41" t="s">
        <v>9</v>
      </c>
      <c r="I119" s="61">
        <v>9</v>
      </c>
      <c r="J119" s="61">
        <v>23</v>
      </c>
      <c r="K119" s="62">
        <v>37.224</v>
      </c>
      <c r="L119" s="63">
        <v>-2261.531757933226</v>
      </c>
      <c r="M119" s="63">
        <v>-951.3650990239503</v>
      </c>
      <c r="N119" s="63">
        <v>48.957</v>
      </c>
      <c r="O119" s="90">
        <f t="shared" si="5"/>
        <v>160.6181256</v>
      </c>
      <c r="P119" s="91">
        <f t="shared" si="4"/>
        <v>-365.5842420667741</v>
      </c>
      <c r="Q119" s="91">
        <f t="shared" si="6"/>
        <v>951.3650990239503</v>
      </c>
      <c r="S119" s="16"/>
    </row>
    <row r="120" spans="1:19" s="7" customFormat="1" ht="15.75" customHeight="1">
      <c r="A120" s="11">
        <v>122</v>
      </c>
      <c r="B120" s="54" t="s">
        <v>199</v>
      </c>
      <c r="C120" s="55" t="s">
        <v>141</v>
      </c>
      <c r="D120" s="28" t="s">
        <v>8</v>
      </c>
      <c r="E120" s="56">
        <v>41</v>
      </c>
      <c r="F120" s="56">
        <v>55</v>
      </c>
      <c r="G120" s="57">
        <v>57.236</v>
      </c>
      <c r="H120" s="28" t="s">
        <v>9</v>
      </c>
      <c r="I120" s="56">
        <v>9</v>
      </c>
      <c r="J120" s="56">
        <v>23</v>
      </c>
      <c r="K120" s="57">
        <v>37.142</v>
      </c>
      <c r="L120" s="58">
        <v>-2235.977306433015</v>
      </c>
      <c r="M120" s="58">
        <v>-953.7168278946085</v>
      </c>
      <c r="N120" s="58">
        <v>49.584</v>
      </c>
      <c r="O120" s="92">
        <f t="shared" si="5"/>
        <v>162.6751872</v>
      </c>
      <c r="P120" s="93">
        <f t="shared" si="4"/>
        <v>-391.1386935669848</v>
      </c>
      <c r="Q120" s="93">
        <f t="shared" si="6"/>
        <v>953.7168278946085</v>
      </c>
      <c r="S120" s="16"/>
    </row>
    <row r="121" spans="1:19" s="7" customFormat="1" ht="15.75" customHeight="1">
      <c r="A121" s="40">
        <v>123</v>
      </c>
      <c r="B121" s="59" t="s">
        <v>199</v>
      </c>
      <c r="C121" s="60" t="s">
        <v>142</v>
      </c>
      <c r="D121" s="41" t="s">
        <v>8</v>
      </c>
      <c r="E121" s="61">
        <v>41</v>
      </c>
      <c r="F121" s="61">
        <v>55</v>
      </c>
      <c r="G121" s="62">
        <v>57.81</v>
      </c>
      <c r="H121" s="41" t="s">
        <v>9</v>
      </c>
      <c r="I121" s="61">
        <v>9</v>
      </c>
      <c r="J121" s="61">
        <v>23</v>
      </c>
      <c r="K121" s="62">
        <v>35.375</v>
      </c>
      <c r="L121" s="63">
        <v>-2254.412414272053</v>
      </c>
      <c r="M121" s="63">
        <v>-994.1023194474575</v>
      </c>
      <c r="N121" s="63">
        <v>49.096</v>
      </c>
      <c r="O121" s="90">
        <f t="shared" si="5"/>
        <v>161.0741568</v>
      </c>
      <c r="P121" s="91">
        <f t="shared" si="4"/>
        <v>-372.70358572794703</v>
      </c>
      <c r="Q121" s="91">
        <f t="shared" si="6"/>
        <v>994.1023194474575</v>
      </c>
      <c r="S121" s="16"/>
    </row>
    <row r="122" spans="1:19" s="7" customFormat="1" ht="15.75" customHeight="1">
      <c r="A122" s="11">
        <v>124</v>
      </c>
      <c r="B122" s="54" t="s">
        <v>200</v>
      </c>
      <c r="C122" s="55" t="s">
        <v>143</v>
      </c>
      <c r="D122" s="28" t="s">
        <v>8</v>
      </c>
      <c r="E122" s="56">
        <v>41</v>
      </c>
      <c r="F122" s="56">
        <v>56</v>
      </c>
      <c r="G122" s="57">
        <v>1.331</v>
      </c>
      <c r="H122" s="28" t="s">
        <v>9</v>
      </c>
      <c r="I122" s="56">
        <v>9</v>
      </c>
      <c r="J122" s="56">
        <v>23</v>
      </c>
      <c r="K122" s="57">
        <v>58.966</v>
      </c>
      <c r="L122" s="58">
        <v>-2353.002047544066</v>
      </c>
      <c r="M122" s="58">
        <v>-448.69915897379934</v>
      </c>
      <c r="N122" s="58">
        <v>22.9</v>
      </c>
      <c r="O122" s="92">
        <f t="shared" si="5"/>
        <v>75.13032</v>
      </c>
      <c r="P122" s="93">
        <f t="shared" si="4"/>
        <v>-274.11395245593394</v>
      </c>
      <c r="Q122" s="93">
        <f t="shared" si="6"/>
        <v>448.69915897379934</v>
      </c>
      <c r="S122" s="16"/>
    </row>
    <row r="123" spans="1:19" s="7" customFormat="1" ht="15.75" customHeight="1">
      <c r="A123" s="64">
        <v>125</v>
      </c>
      <c r="B123" s="59" t="s">
        <v>200</v>
      </c>
      <c r="C123" s="60" t="s">
        <v>144</v>
      </c>
      <c r="D123" s="41" t="s">
        <v>8</v>
      </c>
      <c r="E123" s="61">
        <v>41</v>
      </c>
      <c r="F123" s="61">
        <v>56</v>
      </c>
      <c r="G123" s="62">
        <v>1.018</v>
      </c>
      <c r="H123" s="41" t="s">
        <v>9</v>
      </c>
      <c r="I123" s="61">
        <v>9</v>
      </c>
      <c r="J123" s="61">
        <v>23</v>
      </c>
      <c r="K123" s="62">
        <v>58.976</v>
      </c>
      <c r="L123" s="63">
        <v>-2343.3584757346507</v>
      </c>
      <c r="M123" s="63">
        <v>-448.644447395777</v>
      </c>
      <c r="N123" s="63">
        <v>22.9</v>
      </c>
      <c r="O123" s="90">
        <f t="shared" si="5"/>
        <v>75.13032</v>
      </c>
      <c r="P123" s="91">
        <f t="shared" si="4"/>
        <v>-283.7575242653493</v>
      </c>
      <c r="Q123" s="91">
        <f t="shared" si="6"/>
        <v>448.644447395777</v>
      </c>
      <c r="S123" s="16"/>
    </row>
    <row r="124" spans="1:19" s="7" customFormat="1" ht="15.75" customHeight="1">
      <c r="A124" s="11">
        <v>126</v>
      </c>
      <c r="B124" s="54" t="s">
        <v>200</v>
      </c>
      <c r="C124" s="55" t="s">
        <v>145</v>
      </c>
      <c r="D124" s="28" t="s">
        <v>8</v>
      </c>
      <c r="E124" s="56">
        <v>41</v>
      </c>
      <c r="F124" s="56">
        <v>56</v>
      </c>
      <c r="G124" s="57">
        <v>1.013</v>
      </c>
      <c r="H124" s="28" t="s">
        <v>9</v>
      </c>
      <c r="I124" s="56">
        <v>9</v>
      </c>
      <c r="J124" s="56">
        <v>23</v>
      </c>
      <c r="K124" s="57">
        <v>58.532</v>
      </c>
      <c r="L124" s="58">
        <v>-2343.400166034572</v>
      </c>
      <c r="M124" s="58">
        <v>-458.8661769464892</v>
      </c>
      <c r="N124" s="58">
        <v>22.9</v>
      </c>
      <c r="O124" s="92">
        <f t="shared" si="5"/>
        <v>75.13032</v>
      </c>
      <c r="P124" s="93">
        <f t="shared" si="4"/>
        <v>-283.7158339654279</v>
      </c>
      <c r="Q124" s="93">
        <f t="shared" si="6"/>
        <v>458.8661769464892</v>
      </c>
      <c r="S124" s="16"/>
    </row>
    <row r="125" spans="1:19" s="7" customFormat="1" ht="15.75" customHeight="1">
      <c r="A125" s="40">
        <v>127</v>
      </c>
      <c r="B125" s="59" t="s">
        <v>200</v>
      </c>
      <c r="C125" s="60" t="s">
        <v>146</v>
      </c>
      <c r="D125" s="41" t="s">
        <v>8</v>
      </c>
      <c r="E125" s="61">
        <v>41</v>
      </c>
      <c r="F125" s="61">
        <v>56</v>
      </c>
      <c r="G125" s="62">
        <v>1.325</v>
      </c>
      <c r="H125" s="41" t="s">
        <v>9</v>
      </c>
      <c r="I125" s="61">
        <v>9</v>
      </c>
      <c r="J125" s="61">
        <v>23</v>
      </c>
      <c r="K125" s="62">
        <v>58.527</v>
      </c>
      <c r="L125" s="63">
        <v>-2353.0181278137084</v>
      </c>
      <c r="M125" s="63">
        <v>-458.8084053170413</v>
      </c>
      <c r="N125" s="63">
        <v>22.9</v>
      </c>
      <c r="O125" s="90">
        <f t="shared" si="5"/>
        <v>75.13032</v>
      </c>
      <c r="P125" s="91">
        <f t="shared" si="4"/>
        <v>-274.0978721862916</v>
      </c>
      <c r="Q125" s="91">
        <f t="shared" si="6"/>
        <v>458.8084053170413</v>
      </c>
      <c r="S125" s="16"/>
    </row>
    <row r="126" spans="1:19" s="7" customFormat="1" ht="15.75" customHeight="1">
      <c r="A126" s="11">
        <v>128</v>
      </c>
      <c r="B126" s="54" t="s">
        <v>201</v>
      </c>
      <c r="C126" s="55" t="s">
        <v>147</v>
      </c>
      <c r="D126" s="28" t="s">
        <v>8</v>
      </c>
      <c r="E126" s="56">
        <v>41</v>
      </c>
      <c r="F126" s="56">
        <v>55</v>
      </c>
      <c r="G126" s="57">
        <v>28.877</v>
      </c>
      <c r="H126" s="28" t="s">
        <v>9</v>
      </c>
      <c r="I126" s="56">
        <v>9</v>
      </c>
      <c r="J126" s="56">
        <v>24</v>
      </c>
      <c r="K126" s="57">
        <v>13.251</v>
      </c>
      <c r="L126" s="58">
        <v>-1345.8152639106074</v>
      </c>
      <c r="M126" s="58">
        <v>-138.01554252855135</v>
      </c>
      <c r="N126" s="58">
        <v>13.321</v>
      </c>
      <c r="O126" s="92">
        <f t="shared" si="5"/>
        <v>43.7035368</v>
      </c>
      <c r="P126" s="93">
        <f t="shared" si="4"/>
        <v>-1281.3007360893926</v>
      </c>
      <c r="Q126" s="93">
        <f t="shared" si="6"/>
        <v>138.01554252855135</v>
      </c>
      <c r="S126" s="16"/>
    </row>
    <row r="127" spans="1:19" s="7" customFormat="1" ht="15.75" customHeight="1">
      <c r="A127" s="64">
        <v>129</v>
      </c>
      <c r="B127" s="59" t="s">
        <v>201</v>
      </c>
      <c r="C127" s="60" t="s">
        <v>148</v>
      </c>
      <c r="D127" s="41" t="s">
        <v>8</v>
      </c>
      <c r="E127" s="61">
        <v>41</v>
      </c>
      <c r="F127" s="61">
        <v>55</v>
      </c>
      <c r="G127" s="62">
        <v>28.875</v>
      </c>
      <c r="H127" s="41" t="s">
        <v>9</v>
      </c>
      <c r="I127" s="61">
        <v>9</v>
      </c>
      <c r="J127" s="61">
        <v>24</v>
      </c>
      <c r="K127" s="62">
        <v>13.085</v>
      </c>
      <c r="L127" s="63">
        <v>-1345.8265072437187</v>
      </c>
      <c r="M127" s="63">
        <v>-141.8427845308938</v>
      </c>
      <c r="N127" s="63">
        <v>13.321</v>
      </c>
      <c r="O127" s="90">
        <f t="shared" si="5"/>
        <v>43.7035368</v>
      </c>
      <c r="P127" s="91">
        <f t="shared" si="4"/>
        <v>-1281.2894927562813</v>
      </c>
      <c r="Q127" s="91">
        <f t="shared" si="6"/>
        <v>141.8427845308938</v>
      </c>
      <c r="S127" s="16"/>
    </row>
    <row r="128" spans="1:19" s="7" customFormat="1" ht="15.75" customHeight="1">
      <c r="A128" s="11">
        <v>130</v>
      </c>
      <c r="B128" s="54" t="s">
        <v>201</v>
      </c>
      <c r="C128" s="55" t="s">
        <v>149</v>
      </c>
      <c r="D128" s="28" t="s">
        <v>8</v>
      </c>
      <c r="E128" s="56">
        <v>41</v>
      </c>
      <c r="F128" s="56">
        <v>55</v>
      </c>
      <c r="G128" s="57">
        <v>28.752</v>
      </c>
      <c r="H128" s="28" t="s">
        <v>9</v>
      </c>
      <c r="I128" s="56">
        <v>9</v>
      </c>
      <c r="J128" s="56">
        <v>24</v>
      </c>
      <c r="K128" s="57">
        <v>13.084</v>
      </c>
      <c r="L128" s="58">
        <v>-1342.0230908281017</v>
      </c>
      <c r="M128" s="58">
        <v>-141.9325277565441</v>
      </c>
      <c r="N128" s="58">
        <v>13.321</v>
      </c>
      <c r="O128" s="92">
        <f t="shared" si="5"/>
        <v>43.7035368</v>
      </c>
      <c r="P128" s="93">
        <f t="shared" si="4"/>
        <v>-1285.0929091718983</v>
      </c>
      <c r="Q128" s="93">
        <f t="shared" si="6"/>
        <v>141.9325277565441</v>
      </c>
      <c r="S128" s="16"/>
    </row>
    <row r="129" spans="1:19" s="7" customFormat="1" ht="15.75" customHeight="1">
      <c r="A129" s="40">
        <v>131</v>
      </c>
      <c r="B129" s="59" t="s">
        <v>201</v>
      </c>
      <c r="C129" s="60" t="s">
        <v>150</v>
      </c>
      <c r="D129" s="41" t="s">
        <v>8</v>
      </c>
      <c r="E129" s="61">
        <v>41</v>
      </c>
      <c r="F129" s="61">
        <v>55</v>
      </c>
      <c r="G129" s="62">
        <v>28.755</v>
      </c>
      <c r="H129" s="41" t="s">
        <v>9</v>
      </c>
      <c r="I129" s="61">
        <v>9</v>
      </c>
      <c r="J129" s="61">
        <v>24</v>
      </c>
      <c r="K129" s="62">
        <v>13.256</v>
      </c>
      <c r="L129" s="63">
        <v>-1342.0418520776154</v>
      </c>
      <c r="M129" s="63">
        <v>-137.97450855753513</v>
      </c>
      <c r="N129" s="63">
        <v>13.321</v>
      </c>
      <c r="O129" s="90">
        <f t="shared" si="5"/>
        <v>43.7035368</v>
      </c>
      <c r="P129" s="91">
        <f t="shared" si="4"/>
        <v>-1285.0741479223846</v>
      </c>
      <c r="Q129" s="91">
        <f t="shared" si="6"/>
        <v>137.97450855753513</v>
      </c>
      <c r="S129" s="16"/>
    </row>
    <row r="130" spans="1:19" s="7" customFormat="1" ht="15.75" customHeight="1">
      <c r="A130" s="11">
        <v>132</v>
      </c>
      <c r="B130" s="54" t="s">
        <v>202</v>
      </c>
      <c r="C130" s="55" t="s">
        <v>151</v>
      </c>
      <c r="D130" s="28" t="s">
        <v>8</v>
      </c>
      <c r="E130" s="56">
        <v>41</v>
      </c>
      <c r="F130" s="56">
        <v>55</v>
      </c>
      <c r="G130" s="57">
        <v>38.034</v>
      </c>
      <c r="H130" s="28" t="s">
        <v>9</v>
      </c>
      <c r="I130" s="56">
        <v>9</v>
      </c>
      <c r="J130" s="56">
        <v>24</v>
      </c>
      <c r="K130" s="57">
        <v>13.071</v>
      </c>
      <c r="L130" s="58">
        <v>-1628.3795828048783</v>
      </c>
      <c r="M130" s="58">
        <v>-136.99261793955293</v>
      </c>
      <c r="N130" s="58">
        <v>15.32</v>
      </c>
      <c r="O130" s="92">
        <f t="shared" si="5"/>
        <v>50.261856</v>
      </c>
      <c r="P130" s="93">
        <f aca="true" t="shared" si="7" ref="P130:P193">IF(L130&lt;&gt;"",-L130-$C$2,"")</f>
        <v>-998.7364171951217</v>
      </c>
      <c r="Q130" s="93">
        <f t="shared" si="6"/>
        <v>136.99261793955293</v>
      </c>
      <c r="S130" s="16"/>
    </row>
    <row r="131" spans="1:19" s="7" customFormat="1" ht="15.75" customHeight="1">
      <c r="A131" s="64">
        <v>133</v>
      </c>
      <c r="B131" s="59" t="s">
        <v>202</v>
      </c>
      <c r="C131" s="60" t="s">
        <v>152</v>
      </c>
      <c r="D131" s="41" t="s">
        <v>8</v>
      </c>
      <c r="E131" s="61">
        <v>41</v>
      </c>
      <c r="F131" s="61">
        <v>55</v>
      </c>
      <c r="G131" s="62">
        <v>38.029</v>
      </c>
      <c r="H131" s="41" t="s">
        <v>9</v>
      </c>
      <c r="I131" s="61">
        <v>9</v>
      </c>
      <c r="J131" s="61">
        <v>24</v>
      </c>
      <c r="K131" s="62">
        <v>12.759</v>
      </c>
      <c r="L131" s="63">
        <v>-1628.3433818525787</v>
      </c>
      <c r="M131" s="63">
        <v>-144.18515421117652</v>
      </c>
      <c r="N131" s="63">
        <v>15.32</v>
      </c>
      <c r="O131" s="90">
        <f>$N131*3.2808</f>
        <v>50.261856</v>
      </c>
      <c r="P131" s="91">
        <f t="shared" si="7"/>
        <v>-998.7726181474213</v>
      </c>
      <c r="Q131" s="91">
        <f t="shared" si="6"/>
        <v>144.18515421117652</v>
      </c>
      <c r="S131" s="16"/>
    </row>
    <row r="132" spans="1:19" s="7" customFormat="1" ht="15.75" customHeight="1">
      <c r="A132" s="11">
        <v>134</v>
      </c>
      <c r="B132" s="54" t="s">
        <v>202</v>
      </c>
      <c r="C132" s="55" t="s">
        <v>153</v>
      </c>
      <c r="D132" s="28" t="s">
        <v>8</v>
      </c>
      <c r="E132" s="56">
        <v>41</v>
      </c>
      <c r="F132" s="56">
        <v>55</v>
      </c>
      <c r="G132" s="57">
        <v>37.879</v>
      </c>
      <c r="H132" s="28" t="s">
        <v>9</v>
      </c>
      <c r="I132" s="56">
        <v>9</v>
      </c>
      <c r="J132" s="56">
        <v>24</v>
      </c>
      <c r="K132" s="57">
        <v>12.764</v>
      </c>
      <c r="L132" s="58">
        <v>-1623.7226585812552</v>
      </c>
      <c r="M132" s="58">
        <v>-144.15466116064815</v>
      </c>
      <c r="N132" s="58">
        <v>15.32</v>
      </c>
      <c r="O132" s="92">
        <f>$N132*3.2808</f>
        <v>50.261856</v>
      </c>
      <c r="P132" s="93">
        <f t="shared" si="7"/>
        <v>-1003.3933414187447</v>
      </c>
      <c r="Q132" s="93">
        <f t="shared" si="6"/>
        <v>144.15466116064815</v>
      </c>
      <c r="S132" s="16"/>
    </row>
    <row r="133" spans="1:19" s="7" customFormat="1" ht="15.75" customHeight="1">
      <c r="A133" s="40">
        <v>135</v>
      </c>
      <c r="B133" s="59" t="s">
        <v>202</v>
      </c>
      <c r="C133" s="60" t="s">
        <v>154</v>
      </c>
      <c r="D133" s="41" t="s">
        <v>8</v>
      </c>
      <c r="E133" s="61">
        <v>41</v>
      </c>
      <c r="F133" s="61">
        <v>55</v>
      </c>
      <c r="G133" s="62">
        <v>37.885</v>
      </c>
      <c r="H133" s="41" t="s">
        <v>9</v>
      </c>
      <c r="I133" s="61">
        <v>9</v>
      </c>
      <c r="J133" s="61">
        <v>24</v>
      </c>
      <c r="K133" s="62">
        <v>13.074</v>
      </c>
      <c r="L133" s="63">
        <v>-1623.7686220436656</v>
      </c>
      <c r="M133" s="63">
        <v>-136.99492126188966</v>
      </c>
      <c r="N133" s="63">
        <v>15.32</v>
      </c>
      <c r="O133" s="90">
        <f>$N133*3.2808</f>
        <v>50.261856</v>
      </c>
      <c r="P133" s="91">
        <f t="shared" si="7"/>
        <v>-1003.3473779563344</v>
      </c>
      <c r="Q133" s="91">
        <f t="shared" si="6"/>
        <v>136.99492126188966</v>
      </c>
      <c r="S133" s="16"/>
    </row>
    <row r="134" spans="1:19" s="7" customFormat="1" ht="15.75" customHeight="1">
      <c r="A134" s="11"/>
      <c r="B134" s="8"/>
      <c r="C134" s="9"/>
      <c r="D134" s="28" t="s">
        <v>8</v>
      </c>
      <c r="E134" s="33"/>
      <c r="F134" s="11"/>
      <c r="G134" s="32"/>
      <c r="H134" s="28" t="s">
        <v>9</v>
      </c>
      <c r="I134" s="33"/>
      <c r="J134" s="33"/>
      <c r="K134" s="34"/>
      <c r="L134" s="12"/>
      <c r="M134" s="12"/>
      <c r="N134" s="12"/>
      <c r="O134" s="94">
        <f aca="true" t="shared" si="8" ref="O134:O192">ROUNDUP($N134*3.2808,0)</f>
        <v>0</v>
      </c>
      <c r="P134" s="93">
        <f t="shared" si="7"/>
      </c>
      <c r="Q134" s="93">
        <f t="shared" si="6"/>
      </c>
      <c r="S134" s="16"/>
    </row>
    <row r="135" spans="1:19" s="7" customFormat="1" ht="15.75" customHeight="1">
      <c r="A135" s="11"/>
      <c r="B135" s="8"/>
      <c r="C135" s="9"/>
      <c r="D135" s="28" t="s">
        <v>8</v>
      </c>
      <c r="E135" s="33"/>
      <c r="F135" s="11"/>
      <c r="G135" s="32"/>
      <c r="H135" s="28" t="s">
        <v>9</v>
      </c>
      <c r="I135" s="33"/>
      <c r="J135" s="33"/>
      <c r="K135" s="34"/>
      <c r="L135" s="12"/>
      <c r="M135" s="12"/>
      <c r="N135" s="12"/>
      <c r="O135" s="14">
        <f t="shared" si="8"/>
        <v>0</v>
      </c>
      <c r="P135" s="13">
        <f t="shared" si="7"/>
      </c>
      <c r="Q135" s="13">
        <f t="shared" si="6"/>
      </c>
      <c r="S135" s="16"/>
    </row>
    <row r="136" spans="1:19" s="7" customFormat="1" ht="15.75" customHeight="1">
      <c r="A136" s="11"/>
      <c r="B136" s="8"/>
      <c r="C136" s="9"/>
      <c r="D136" s="28" t="s">
        <v>8</v>
      </c>
      <c r="E136" s="33"/>
      <c r="F136" s="11"/>
      <c r="G136" s="32"/>
      <c r="H136" s="28" t="s">
        <v>9</v>
      </c>
      <c r="I136" s="33"/>
      <c r="J136" s="33"/>
      <c r="K136" s="34"/>
      <c r="L136" s="12"/>
      <c r="M136" s="12"/>
      <c r="N136" s="12"/>
      <c r="O136" s="14">
        <f t="shared" si="8"/>
        <v>0</v>
      </c>
      <c r="P136" s="13">
        <f t="shared" si="7"/>
      </c>
      <c r="Q136" s="13">
        <f t="shared" si="6"/>
      </c>
      <c r="S136" s="16"/>
    </row>
    <row r="137" spans="1:19" s="7" customFormat="1" ht="15.75" customHeight="1">
      <c r="A137" s="11"/>
      <c r="B137" s="8"/>
      <c r="C137" s="9"/>
      <c r="D137" s="28" t="s">
        <v>8</v>
      </c>
      <c r="E137" s="33"/>
      <c r="F137" s="11"/>
      <c r="G137" s="32"/>
      <c r="H137" s="28" t="s">
        <v>9</v>
      </c>
      <c r="I137" s="33"/>
      <c r="J137" s="33"/>
      <c r="K137" s="34"/>
      <c r="L137" s="12"/>
      <c r="M137" s="12"/>
      <c r="N137" s="12"/>
      <c r="O137" s="14">
        <f t="shared" si="8"/>
        <v>0</v>
      </c>
      <c r="P137" s="13">
        <f t="shared" si="7"/>
      </c>
      <c r="Q137" s="13">
        <f t="shared" si="6"/>
      </c>
      <c r="S137" s="16"/>
    </row>
    <row r="138" spans="1:19" s="7" customFormat="1" ht="15.75" customHeight="1">
      <c r="A138" s="11"/>
      <c r="B138" s="8"/>
      <c r="C138" s="9"/>
      <c r="D138" s="28" t="s">
        <v>8</v>
      </c>
      <c r="E138" s="33"/>
      <c r="F138" s="11"/>
      <c r="G138" s="32"/>
      <c r="H138" s="28" t="s">
        <v>9</v>
      </c>
      <c r="I138" s="33"/>
      <c r="J138" s="33"/>
      <c r="K138" s="34"/>
      <c r="L138" s="12"/>
      <c r="M138" s="12"/>
      <c r="N138" s="12"/>
      <c r="O138" s="14">
        <f t="shared" si="8"/>
        <v>0</v>
      </c>
      <c r="P138" s="13">
        <f t="shared" si="7"/>
      </c>
      <c r="Q138" s="13">
        <f t="shared" si="6"/>
      </c>
      <c r="S138" s="16"/>
    </row>
    <row r="139" spans="1:19" s="7" customFormat="1" ht="15.75" customHeight="1">
      <c r="A139" s="11"/>
      <c r="B139" s="8"/>
      <c r="C139" s="9"/>
      <c r="D139" s="28" t="s">
        <v>8</v>
      </c>
      <c r="E139" s="33"/>
      <c r="F139" s="11"/>
      <c r="G139" s="32"/>
      <c r="H139" s="28" t="s">
        <v>9</v>
      </c>
      <c r="I139" s="33"/>
      <c r="J139" s="33"/>
      <c r="K139" s="34"/>
      <c r="L139" s="12"/>
      <c r="M139" s="12"/>
      <c r="N139" s="12"/>
      <c r="O139" s="14">
        <f t="shared" si="8"/>
        <v>0</v>
      </c>
      <c r="P139" s="13">
        <f t="shared" si="7"/>
      </c>
      <c r="Q139" s="13">
        <f t="shared" si="6"/>
      </c>
      <c r="S139" s="16"/>
    </row>
    <row r="140" spans="1:19" s="7" customFormat="1" ht="15.75" customHeight="1">
      <c r="A140" s="11"/>
      <c r="B140" s="8"/>
      <c r="C140" s="9"/>
      <c r="D140" s="28" t="s">
        <v>8</v>
      </c>
      <c r="E140" s="33"/>
      <c r="F140" s="11"/>
      <c r="G140" s="32"/>
      <c r="H140" s="28" t="s">
        <v>9</v>
      </c>
      <c r="I140" s="33"/>
      <c r="J140" s="33"/>
      <c r="K140" s="34"/>
      <c r="L140" s="12"/>
      <c r="M140" s="12"/>
      <c r="N140" s="12"/>
      <c r="O140" s="14">
        <f t="shared" si="8"/>
        <v>0</v>
      </c>
      <c r="P140" s="13">
        <f t="shared" si="7"/>
      </c>
      <c r="Q140" s="13">
        <f t="shared" si="6"/>
      </c>
      <c r="S140" s="16"/>
    </row>
    <row r="141" spans="1:19" s="7" customFormat="1" ht="15.75" customHeight="1">
      <c r="A141" s="11"/>
      <c r="B141" s="8"/>
      <c r="C141" s="9"/>
      <c r="D141" s="28" t="s">
        <v>8</v>
      </c>
      <c r="E141" s="33"/>
      <c r="F141" s="11"/>
      <c r="G141" s="32"/>
      <c r="H141" s="28" t="s">
        <v>9</v>
      </c>
      <c r="I141" s="33"/>
      <c r="J141" s="33"/>
      <c r="K141" s="34"/>
      <c r="L141" s="12"/>
      <c r="M141" s="12"/>
      <c r="N141" s="12"/>
      <c r="O141" s="14">
        <f t="shared" si="8"/>
        <v>0</v>
      </c>
      <c r="P141" s="13">
        <f t="shared" si="7"/>
      </c>
      <c r="Q141" s="13">
        <f t="shared" si="6"/>
      </c>
      <c r="S141" s="16"/>
    </row>
    <row r="142" spans="1:19" s="7" customFormat="1" ht="15.75" customHeight="1">
      <c r="A142" s="11"/>
      <c r="B142" s="8"/>
      <c r="C142" s="9"/>
      <c r="D142" s="28" t="s">
        <v>8</v>
      </c>
      <c r="E142" s="33"/>
      <c r="F142" s="11"/>
      <c r="G142" s="32"/>
      <c r="H142" s="28" t="s">
        <v>9</v>
      </c>
      <c r="I142" s="33"/>
      <c r="J142" s="33"/>
      <c r="K142" s="34"/>
      <c r="L142" s="12"/>
      <c r="M142" s="12"/>
      <c r="N142" s="12"/>
      <c r="O142" s="14">
        <f t="shared" si="8"/>
        <v>0</v>
      </c>
      <c r="P142" s="13">
        <f t="shared" si="7"/>
      </c>
      <c r="Q142" s="13">
        <f t="shared" si="6"/>
      </c>
      <c r="S142" s="16"/>
    </row>
    <row r="143" spans="1:19" s="7" customFormat="1" ht="15.75" customHeight="1">
      <c r="A143" s="11"/>
      <c r="B143" s="8"/>
      <c r="C143" s="9"/>
      <c r="D143" s="28" t="s">
        <v>8</v>
      </c>
      <c r="E143" s="33"/>
      <c r="F143" s="11"/>
      <c r="G143" s="32"/>
      <c r="H143" s="28" t="s">
        <v>9</v>
      </c>
      <c r="I143" s="33"/>
      <c r="J143" s="33"/>
      <c r="K143" s="34"/>
      <c r="L143" s="12"/>
      <c r="M143" s="12"/>
      <c r="N143" s="12"/>
      <c r="O143" s="14">
        <f t="shared" si="8"/>
        <v>0</v>
      </c>
      <c r="P143" s="13">
        <f t="shared" si="7"/>
      </c>
      <c r="Q143" s="13">
        <f t="shared" si="6"/>
      </c>
      <c r="S143" s="16"/>
    </row>
    <row r="144" spans="1:19" s="7" customFormat="1" ht="15.75" customHeight="1">
      <c r="A144" s="11"/>
      <c r="B144" s="8"/>
      <c r="C144" s="9"/>
      <c r="D144" s="28" t="s">
        <v>8</v>
      </c>
      <c r="E144" s="33"/>
      <c r="F144" s="11"/>
      <c r="G144" s="32"/>
      <c r="H144" s="28" t="s">
        <v>9</v>
      </c>
      <c r="I144" s="33"/>
      <c r="J144" s="33"/>
      <c r="K144" s="34"/>
      <c r="L144" s="12"/>
      <c r="M144" s="12"/>
      <c r="N144" s="12"/>
      <c r="O144" s="14">
        <f t="shared" si="8"/>
        <v>0</v>
      </c>
      <c r="P144" s="13">
        <f t="shared" si="7"/>
      </c>
      <c r="Q144" s="13">
        <f t="shared" si="6"/>
      </c>
      <c r="S144" s="16"/>
    </row>
    <row r="145" spans="1:19" s="7" customFormat="1" ht="15.75" customHeight="1">
      <c r="A145" s="11"/>
      <c r="B145" s="8"/>
      <c r="C145" s="9"/>
      <c r="D145" s="28" t="s">
        <v>8</v>
      </c>
      <c r="E145" s="33"/>
      <c r="F145" s="11"/>
      <c r="G145" s="32"/>
      <c r="H145" s="28" t="s">
        <v>9</v>
      </c>
      <c r="I145" s="33"/>
      <c r="J145" s="33"/>
      <c r="K145" s="34"/>
      <c r="L145" s="12"/>
      <c r="M145" s="12"/>
      <c r="N145" s="12"/>
      <c r="O145" s="14">
        <f t="shared" si="8"/>
        <v>0</v>
      </c>
      <c r="P145" s="13">
        <f t="shared" si="7"/>
      </c>
      <c r="Q145" s="13">
        <f t="shared" si="6"/>
      </c>
      <c r="S145" s="16"/>
    </row>
    <row r="146" spans="1:19" s="7" customFormat="1" ht="15.75" customHeight="1">
      <c r="A146" s="11"/>
      <c r="B146" s="8"/>
      <c r="C146" s="9"/>
      <c r="D146" s="28" t="s">
        <v>8</v>
      </c>
      <c r="E146" s="33"/>
      <c r="F146" s="11"/>
      <c r="G146" s="32"/>
      <c r="H146" s="28" t="s">
        <v>9</v>
      </c>
      <c r="I146" s="33"/>
      <c r="J146" s="33"/>
      <c r="K146" s="34"/>
      <c r="L146" s="12"/>
      <c r="M146" s="12"/>
      <c r="N146" s="12"/>
      <c r="O146" s="14">
        <f t="shared" si="8"/>
        <v>0</v>
      </c>
      <c r="P146" s="13">
        <f t="shared" si="7"/>
      </c>
      <c r="Q146" s="13">
        <f t="shared" si="6"/>
      </c>
      <c r="S146" s="16"/>
    </row>
    <row r="147" spans="1:19" s="7" customFormat="1" ht="15.75" customHeight="1">
      <c r="A147" s="11"/>
      <c r="B147" s="8"/>
      <c r="C147" s="9"/>
      <c r="D147" s="28" t="s">
        <v>8</v>
      </c>
      <c r="E147" s="33"/>
      <c r="F147" s="11"/>
      <c r="G147" s="32"/>
      <c r="H147" s="28" t="s">
        <v>9</v>
      </c>
      <c r="I147" s="33"/>
      <c r="J147" s="33"/>
      <c r="K147" s="34"/>
      <c r="L147" s="12"/>
      <c r="M147" s="12"/>
      <c r="N147" s="12"/>
      <c r="O147" s="14">
        <f t="shared" si="8"/>
        <v>0</v>
      </c>
      <c r="P147" s="13">
        <f t="shared" si="7"/>
      </c>
      <c r="Q147" s="13">
        <f t="shared" si="6"/>
      </c>
      <c r="S147" s="16"/>
    </row>
    <row r="148" spans="1:19" s="7" customFormat="1" ht="15.75" customHeight="1">
      <c r="A148" s="11"/>
      <c r="B148" s="8"/>
      <c r="C148" s="9"/>
      <c r="D148" s="28" t="s">
        <v>8</v>
      </c>
      <c r="E148" s="33"/>
      <c r="F148" s="11"/>
      <c r="G148" s="32"/>
      <c r="H148" s="28" t="s">
        <v>9</v>
      </c>
      <c r="I148" s="33"/>
      <c r="J148" s="33"/>
      <c r="K148" s="34"/>
      <c r="L148" s="12"/>
      <c r="M148" s="12"/>
      <c r="N148" s="12"/>
      <c r="O148" s="14">
        <f t="shared" si="8"/>
        <v>0</v>
      </c>
      <c r="P148" s="13">
        <f t="shared" si="7"/>
      </c>
      <c r="Q148" s="13">
        <f t="shared" si="6"/>
      </c>
      <c r="S148" s="16"/>
    </row>
    <row r="149" spans="1:19" s="7" customFormat="1" ht="15.75" customHeight="1">
      <c r="A149" s="11"/>
      <c r="B149" s="8"/>
      <c r="C149" s="9"/>
      <c r="D149" s="28" t="s">
        <v>8</v>
      </c>
      <c r="E149" s="33"/>
      <c r="F149" s="11"/>
      <c r="G149" s="32"/>
      <c r="H149" s="28" t="s">
        <v>9</v>
      </c>
      <c r="I149" s="33"/>
      <c r="J149" s="33"/>
      <c r="K149" s="34"/>
      <c r="L149" s="12"/>
      <c r="M149" s="12"/>
      <c r="N149" s="12"/>
      <c r="O149" s="14">
        <f t="shared" si="8"/>
        <v>0</v>
      </c>
      <c r="P149" s="13">
        <f t="shared" si="7"/>
      </c>
      <c r="Q149" s="13">
        <f t="shared" si="6"/>
      </c>
      <c r="S149" s="16"/>
    </row>
    <row r="150" spans="1:19" s="7" customFormat="1" ht="15.75" customHeight="1">
      <c r="A150" s="11"/>
      <c r="B150" s="8"/>
      <c r="C150" s="9"/>
      <c r="D150" s="28" t="s">
        <v>8</v>
      </c>
      <c r="E150" s="33"/>
      <c r="F150" s="11"/>
      <c r="G150" s="32"/>
      <c r="H150" s="28" t="s">
        <v>9</v>
      </c>
      <c r="I150" s="33"/>
      <c r="J150" s="33"/>
      <c r="K150" s="34"/>
      <c r="L150" s="12"/>
      <c r="M150" s="12"/>
      <c r="N150" s="12"/>
      <c r="O150" s="14">
        <f t="shared" si="8"/>
        <v>0</v>
      </c>
      <c r="P150" s="13">
        <f t="shared" si="7"/>
      </c>
      <c r="Q150" s="13">
        <f t="shared" si="6"/>
      </c>
      <c r="S150" s="16"/>
    </row>
    <row r="151" spans="1:19" s="7" customFormat="1" ht="15.75" customHeight="1">
      <c r="A151" s="11"/>
      <c r="B151" s="8"/>
      <c r="C151" s="9"/>
      <c r="D151" s="28" t="s">
        <v>8</v>
      </c>
      <c r="E151" s="33"/>
      <c r="F151" s="11"/>
      <c r="G151" s="32"/>
      <c r="H151" s="28" t="s">
        <v>9</v>
      </c>
      <c r="I151" s="33"/>
      <c r="J151" s="33"/>
      <c r="K151" s="34"/>
      <c r="L151" s="12"/>
      <c r="M151" s="12"/>
      <c r="N151" s="12"/>
      <c r="O151" s="14">
        <f t="shared" si="8"/>
        <v>0</v>
      </c>
      <c r="P151" s="13">
        <f t="shared" si="7"/>
      </c>
      <c r="Q151" s="13">
        <f t="shared" si="6"/>
      </c>
      <c r="S151" s="16"/>
    </row>
    <row r="152" spans="1:19" s="7" customFormat="1" ht="15.75" customHeight="1">
      <c r="A152" s="11"/>
      <c r="B152" s="8"/>
      <c r="C152" s="9"/>
      <c r="D152" s="28" t="s">
        <v>8</v>
      </c>
      <c r="E152" s="33"/>
      <c r="F152" s="11"/>
      <c r="G152" s="32"/>
      <c r="H152" s="28" t="s">
        <v>9</v>
      </c>
      <c r="I152" s="33"/>
      <c r="J152" s="33"/>
      <c r="K152" s="34"/>
      <c r="L152" s="12"/>
      <c r="M152" s="12"/>
      <c r="N152" s="12"/>
      <c r="O152" s="14">
        <f t="shared" si="8"/>
        <v>0</v>
      </c>
      <c r="P152" s="13">
        <f t="shared" si="7"/>
      </c>
      <c r="Q152" s="13">
        <f t="shared" si="6"/>
      </c>
      <c r="S152" s="16"/>
    </row>
    <row r="153" spans="1:19" s="7" customFormat="1" ht="15.75" customHeight="1">
      <c r="A153" s="11"/>
      <c r="B153" s="8"/>
      <c r="C153" s="9"/>
      <c r="D153" s="28" t="s">
        <v>8</v>
      </c>
      <c r="E153" s="33"/>
      <c r="F153" s="11"/>
      <c r="G153" s="32"/>
      <c r="H153" s="28" t="s">
        <v>9</v>
      </c>
      <c r="I153" s="33"/>
      <c r="J153" s="33"/>
      <c r="K153" s="34"/>
      <c r="L153" s="12"/>
      <c r="M153" s="12"/>
      <c r="N153" s="12"/>
      <c r="O153" s="14">
        <f t="shared" si="8"/>
        <v>0</v>
      </c>
      <c r="P153" s="13">
        <f t="shared" si="7"/>
      </c>
      <c r="Q153" s="13">
        <f t="shared" si="6"/>
      </c>
      <c r="S153" s="16"/>
    </row>
    <row r="154" spans="1:19" s="7" customFormat="1" ht="15.75" customHeight="1">
      <c r="A154" s="11"/>
      <c r="B154" s="8"/>
      <c r="C154" s="9"/>
      <c r="D154" s="28" t="s">
        <v>8</v>
      </c>
      <c r="E154" s="33"/>
      <c r="F154" s="11"/>
      <c r="G154" s="32"/>
      <c r="H154" s="28" t="s">
        <v>9</v>
      </c>
      <c r="I154" s="33"/>
      <c r="J154" s="33"/>
      <c r="K154" s="34"/>
      <c r="L154" s="12"/>
      <c r="M154" s="12"/>
      <c r="N154" s="12"/>
      <c r="O154" s="14">
        <f t="shared" si="8"/>
        <v>0</v>
      </c>
      <c r="P154" s="13">
        <f t="shared" si="7"/>
      </c>
      <c r="Q154" s="13">
        <f t="shared" si="6"/>
      </c>
      <c r="S154" s="16"/>
    </row>
    <row r="155" spans="1:19" s="7" customFormat="1" ht="15.75" customHeight="1">
      <c r="A155" s="11"/>
      <c r="B155" s="8"/>
      <c r="C155" s="9"/>
      <c r="D155" s="28" t="s">
        <v>8</v>
      </c>
      <c r="E155" s="33"/>
      <c r="F155" s="11"/>
      <c r="G155" s="32"/>
      <c r="H155" s="28" t="s">
        <v>9</v>
      </c>
      <c r="I155" s="33"/>
      <c r="J155" s="33"/>
      <c r="K155" s="34"/>
      <c r="L155" s="12"/>
      <c r="M155" s="12"/>
      <c r="N155" s="12"/>
      <c r="O155" s="14">
        <f t="shared" si="8"/>
        <v>0</v>
      </c>
      <c r="P155" s="13">
        <f t="shared" si="7"/>
      </c>
      <c r="Q155" s="13">
        <f t="shared" si="6"/>
      </c>
      <c r="S155" s="16"/>
    </row>
    <row r="156" spans="1:19" s="7" customFormat="1" ht="15.75" customHeight="1">
      <c r="A156" s="11"/>
      <c r="B156" s="8"/>
      <c r="C156" s="9"/>
      <c r="D156" s="28" t="s">
        <v>8</v>
      </c>
      <c r="E156" s="33"/>
      <c r="F156" s="11"/>
      <c r="G156" s="32"/>
      <c r="H156" s="28" t="s">
        <v>9</v>
      </c>
      <c r="I156" s="33"/>
      <c r="J156" s="33"/>
      <c r="K156" s="34"/>
      <c r="L156" s="12"/>
      <c r="M156" s="12"/>
      <c r="N156" s="12"/>
      <c r="O156" s="14">
        <f t="shared" si="8"/>
        <v>0</v>
      </c>
      <c r="P156" s="13">
        <f t="shared" si="7"/>
      </c>
      <c r="Q156" s="13">
        <f>IF(M156&lt;&gt;"",-M156,"")</f>
      </c>
      <c r="S156" s="16"/>
    </row>
    <row r="157" spans="1:19" s="7" customFormat="1" ht="15.75" customHeight="1">
      <c r="A157" s="11"/>
      <c r="B157" s="8"/>
      <c r="C157" s="9"/>
      <c r="D157" s="28" t="s">
        <v>8</v>
      </c>
      <c r="E157" s="33"/>
      <c r="F157" s="11"/>
      <c r="G157" s="32"/>
      <c r="H157" s="28" t="s">
        <v>9</v>
      </c>
      <c r="I157" s="33"/>
      <c r="J157" s="33"/>
      <c r="K157" s="34"/>
      <c r="L157" s="12"/>
      <c r="M157" s="12"/>
      <c r="N157" s="12"/>
      <c r="O157" s="14">
        <f t="shared" si="8"/>
        <v>0</v>
      </c>
      <c r="P157" s="13">
        <f t="shared" si="7"/>
      </c>
      <c r="Q157" s="13"/>
      <c r="S157" s="16"/>
    </row>
    <row r="158" spans="1:19" s="7" customFormat="1" ht="15.75" customHeight="1">
      <c r="A158" s="11"/>
      <c r="B158" s="8"/>
      <c r="C158" s="9"/>
      <c r="D158" s="28" t="s">
        <v>8</v>
      </c>
      <c r="E158" s="33"/>
      <c r="F158" s="11"/>
      <c r="G158" s="32"/>
      <c r="H158" s="28" t="s">
        <v>9</v>
      </c>
      <c r="I158" s="33"/>
      <c r="J158" s="33"/>
      <c r="K158" s="34"/>
      <c r="L158" s="12"/>
      <c r="M158" s="12"/>
      <c r="N158" s="12"/>
      <c r="O158" s="14">
        <f t="shared" si="8"/>
        <v>0</v>
      </c>
      <c r="P158" s="13">
        <f t="shared" si="7"/>
      </c>
      <c r="Q158" s="13"/>
      <c r="S158" s="16"/>
    </row>
    <row r="159" spans="1:19" s="7" customFormat="1" ht="15.75" customHeight="1">
      <c r="A159" s="11"/>
      <c r="B159" s="8"/>
      <c r="C159" s="9"/>
      <c r="D159" s="28" t="s">
        <v>8</v>
      </c>
      <c r="E159" s="33"/>
      <c r="F159" s="11"/>
      <c r="G159" s="32"/>
      <c r="H159" s="28" t="s">
        <v>9</v>
      </c>
      <c r="I159" s="33"/>
      <c r="J159" s="33"/>
      <c r="K159" s="34"/>
      <c r="L159" s="12"/>
      <c r="M159" s="12"/>
      <c r="N159" s="12"/>
      <c r="O159" s="14">
        <f t="shared" si="8"/>
        <v>0</v>
      </c>
      <c r="P159" s="13">
        <f t="shared" si="7"/>
      </c>
      <c r="Q159" s="13"/>
      <c r="S159" s="16"/>
    </row>
    <row r="160" spans="1:19" s="7" customFormat="1" ht="15.75" customHeight="1">
      <c r="A160" s="11"/>
      <c r="B160" s="8"/>
      <c r="C160" s="9"/>
      <c r="D160" s="28" t="s">
        <v>8</v>
      </c>
      <c r="E160" s="33"/>
      <c r="F160" s="11"/>
      <c r="G160" s="32"/>
      <c r="H160" s="28" t="s">
        <v>9</v>
      </c>
      <c r="I160" s="33"/>
      <c r="J160" s="33"/>
      <c r="K160" s="34"/>
      <c r="L160" s="12"/>
      <c r="M160" s="12"/>
      <c r="N160" s="12"/>
      <c r="O160" s="14">
        <f t="shared" si="8"/>
        <v>0</v>
      </c>
      <c r="P160" s="13">
        <f t="shared" si="7"/>
      </c>
      <c r="Q160" s="13"/>
      <c r="S160" s="16"/>
    </row>
    <row r="161" spans="1:19" s="7" customFormat="1" ht="15.75" customHeight="1">
      <c r="A161" s="11"/>
      <c r="B161" s="8"/>
      <c r="C161" s="9"/>
      <c r="D161" s="28" t="s">
        <v>8</v>
      </c>
      <c r="E161" s="33"/>
      <c r="F161" s="11"/>
      <c r="G161" s="32"/>
      <c r="H161" s="28" t="s">
        <v>9</v>
      </c>
      <c r="I161" s="33"/>
      <c r="J161" s="33"/>
      <c r="K161" s="34"/>
      <c r="L161" s="12"/>
      <c r="M161" s="12"/>
      <c r="N161" s="12"/>
      <c r="O161" s="14">
        <f t="shared" si="8"/>
        <v>0</v>
      </c>
      <c r="P161" s="13">
        <f t="shared" si="7"/>
      </c>
      <c r="Q161" s="13"/>
      <c r="S161" s="16"/>
    </row>
    <row r="162" spans="1:19" s="7" customFormat="1" ht="15.75" customHeight="1">
      <c r="A162" s="11"/>
      <c r="B162" s="8"/>
      <c r="C162" s="9"/>
      <c r="D162" s="28" t="s">
        <v>8</v>
      </c>
      <c r="E162" s="33"/>
      <c r="F162" s="11"/>
      <c r="G162" s="32"/>
      <c r="H162" s="28" t="s">
        <v>9</v>
      </c>
      <c r="I162" s="33"/>
      <c r="J162" s="33"/>
      <c r="K162" s="34"/>
      <c r="L162" s="12"/>
      <c r="M162" s="12"/>
      <c r="N162" s="12"/>
      <c r="O162" s="14">
        <f t="shared" si="8"/>
        <v>0</v>
      </c>
      <c r="P162" s="13">
        <f t="shared" si="7"/>
      </c>
      <c r="Q162" s="13"/>
      <c r="S162" s="16"/>
    </row>
    <row r="163" spans="1:19" s="7" customFormat="1" ht="15.75" customHeight="1">
      <c r="A163" s="11"/>
      <c r="B163" s="8"/>
      <c r="C163" s="9"/>
      <c r="D163" s="28" t="s">
        <v>8</v>
      </c>
      <c r="E163" s="33"/>
      <c r="F163" s="11"/>
      <c r="G163" s="32"/>
      <c r="H163" s="28" t="s">
        <v>9</v>
      </c>
      <c r="I163" s="33"/>
      <c r="J163" s="33"/>
      <c r="K163" s="34"/>
      <c r="L163" s="12"/>
      <c r="M163" s="12"/>
      <c r="N163" s="12"/>
      <c r="O163" s="14">
        <f t="shared" si="8"/>
        <v>0</v>
      </c>
      <c r="P163" s="13">
        <f t="shared" si="7"/>
      </c>
      <c r="Q163" s="13"/>
      <c r="S163" s="16"/>
    </row>
    <row r="164" spans="1:19" s="7" customFormat="1" ht="15.75" customHeight="1">
      <c r="A164" s="11"/>
      <c r="B164" s="8"/>
      <c r="C164" s="9"/>
      <c r="D164" s="28" t="s">
        <v>8</v>
      </c>
      <c r="E164" s="33"/>
      <c r="F164" s="11"/>
      <c r="G164" s="32"/>
      <c r="H164" s="28" t="s">
        <v>9</v>
      </c>
      <c r="I164" s="33"/>
      <c r="J164" s="33"/>
      <c r="K164" s="34"/>
      <c r="L164" s="12"/>
      <c r="M164" s="12"/>
      <c r="N164" s="12"/>
      <c r="O164" s="14">
        <f t="shared" si="8"/>
        <v>0</v>
      </c>
      <c r="P164" s="13">
        <f t="shared" si="7"/>
      </c>
      <c r="Q164" s="13"/>
      <c r="S164" s="16"/>
    </row>
    <row r="165" spans="1:19" s="7" customFormat="1" ht="15.75" customHeight="1">
      <c r="A165" s="11"/>
      <c r="B165" s="8"/>
      <c r="C165" s="9"/>
      <c r="D165" s="28" t="s">
        <v>8</v>
      </c>
      <c r="E165" s="33"/>
      <c r="F165" s="11"/>
      <c r="G165" s="32"/>
      <c r="H165" s="28" t="s">
        <v>9</v>
      </c>
      <c r="I165" s="33"/>
      <c r="J165" s="33"/>
      <c r="K165" s="34"/>
      <c r="L165" s="12"/>
      <c r="M165" s="12"/>
      <c r="N165" s="12"/>
      <c r="O165" s="14">
        <f t="shared" si="8"/>
        <v>0</v>
      </c>
      <c r="P165" s="13">
        <f t="shared" si="7"/>
      </c>
      <c r="Q165" s="13"/>
      <c r="S165" s="16"/>
    </row>
    <row r="166" spans="1:19" s="7" customFormat="1" ht="15.75" customHeight="1">
      <c r="A166" s="11"/>
      <c r="B166" s="8"/>
      <c r="C166" s="9"/>
      <c r="D166" s="28" t="s">
        <v>8</v>
      </c>
      <c r="E166" s="33"/>
      <c r="F166" s="11"/>
      <c r="G166" s="32"/>
      <c r="H166" s="28" t="s">
        <v>9</v>
      </c>
      <c r="I166" s="33"/>
      <c r="J166" s="33"/>
      <c r="K166" s="34"/>
      <c r="L166" s="12"/>
      <c r="M166" s="12"/>
      <c r="N166" s="12"/>
      <c r="O166" s="14">
        <f t="shared" si="8"/>
        <v>0</v>
      </c>
      <c r="P166" s="13">
        <f t="shared" si="7"/>
      </c>
      <c r="Q166" s="13"/>
      <c r="S166" s="16"/>
    </row>
    <row r="167" spans="1:19" s="7" customFormat="1" ht="15.75" customHeight="1">
      <c r="A167" s="11"/>
      <c r="B167" s="8"/>
      <c r="C167" s="9"/>
      <c r="D167" s="28" t="s">
        <v>8</v>
      </c>
      <c r="E167" s="33"/>
      <c r="F167" s="11"/>
      <c r="G167" s="32"/>
      <c r="H167" s="28" t="s">
        <v>9</v>
      </c>
      <c r="I167" s="33"/>
      <c r="J167" s="33"/>
      <c r="K167" s="34"/>
      <c r="L167" s="12"/>
      <c r="M167" s="12"/>
      <c r="N167" s="12"/>
      <c r="O167" s="14">
        <f t="shared" si="8"/>
        <v>0</v>
      </c>
      <c r="P167" s="13">
        <f t="shared" si="7"/>
      </c>
      <c r="Q167" s="13"/>
      <c r="S167" s="16"/>
    </row>
    <row r="168" spans="1:19" s="7" customFormat="1" ht="15.75" customHeight="1">
      <c r="A168" s="11"/>
      <c r="B168" s="8"/>
      <c r="C168" s="9"/>
      <c r="D168" s="28" t="s">
        <v>8</v>
      </c>
      <c r="E168" s="33"/>
      <c r="F168" s="11"/>
      <c r="G168" s="32"/>
      <c r="H168" s="28" t="s">
        <v>9</v>
      </c>
      <c r="I168" s="33"/>
      <c r="J168" s="33"/>
      <c r="K168" s="34"/>
      <c r="L168" s="12"/>
      <c r="M168" s="12"/>
      <c r="N168" s="12"/>
      <c r="O168" s="14">
        <f t="shared" si="8"/>
        <v>0</v>
      </c>
      <c r="P168" s="13">
        <f t="shared" si="7"/>
      </c>
      <c r="Q168" s="13"/>
      <c r="S168" s="16"/>
    </row>
    <row r="169" spans="1:19" s="7" customFormat="1" ht="15.75" customHeight="1">
      <c r="A169" s="11"/>
      <c r="B169" s="8"/>
      <c r="C169" s="9"/>
      <c r="D169" s="28" t="s">
        <v>8</v>
      </c>
      <c r="E169" s="33"/>
      <c r="F169" s="11"/>
      <c r="G169" s="32"/>
      <c r="H169" s="28" t="s">
        <v>9</v>
      </c>
      <c r="I169" s="33"/>
      <c r="J169" s="33"/>
      <c r="K169" s="34"/>
      <c r="L169" s="12"/>
      <c r="M169" s="12"/>
      <c r="N169" s="12"/>
      <c r="O169" s="14">
        <f t="shared" si="8"/>
        <v>0</v>
      </c>
      <c r="P169" s="13">
        <f t="shared" si="7"/>
      </c>
      <c r="Q169" s="13"/>
      <c r="S169" s="16"/>
    </row>
    <row r="170" spans="1:19" s="7" customFormat="1" ht="15.75" customHeight="1">
      <c r="A170" s="11"/>
      <c r="B170" s="8"/>
      <c r="C170" s="9"/>
      <c r="D170" s="28" t="s">
        <v>8</v>
      </c>
      <c r="E170" s="33"/>
      <c r="F170" s="11"/>
      <c r="G170" s="32"/>
      <c r="H170" s="28" t="s">
        <v>9</v>
      </c>
      <c r="I170" s="33"/>
      <c r="J170" s="33"/>
      <c r="K170" s="34"/>
      <c r="L170" s="12"/>
      <c r="M170" s="12"/>
      <c r="N170" s="12"/>
      <c r="O170" s="14">
        <f t="shared" si="8"/>
        <v>0</v>
      </c>
      <c r="P170" s="13">
        <f t="shared" si="7"/>
      </c>
      <c r="Q170" s="13"/>
      <c r="S170" s="16"/>
    </row>
    <row r="171" spans="1:19" s="7" customFormat="1" ht="15.75" customHeight="1">
      <c r="A171" s="11"/>
      <c r="B171" s="8"/>
      <c r="C171" s="9"/>
      <c r="D171" s="28" t="s">
        <v>8</v>
      </c>
      <c r="E171" s="33"/>
      <c r="F171" s="11"/>
      <c r="G171" s="32"/>
      <c r="H171" s="28" t="s">
        <v>9</v>
      </c>
      <c r="I171" s="33"/>
      <c r="J171" s="33"/>
      <c r="K171" s="34"/>
      <c r="L171" s="12"/>
      <c r="M171" s="12"/>
      <c r="N171" s="12"/>
      <c r="O171" s="14">
        <f t="shared" si="8"/>
        <v>0</v>
      </c>
      <c r="P171" s="13">
        <f t="shared" si="7"/>
      </c>
      <c r="Q171" s="13"/>
      <c r="S171" s="16"/>
    </row>
    <row r="172" spans="1:19" s="7" customFormat="1" ht="15.75" customHeight="1">
      <c r="A172" s="11"/>
      <c r="B172" s="8"/>
      <c r="C172" s="9"/>
      <c r="D172" s="28" t="s">
        <v>8</v>
      </c>
      <c r="E172" s="33"/>
      <c r="F172" s="11"/>
      <c r="G172" s="32"/>
      <c r="H172" s="28" t="s">
        <v>9</v>
      </c>
      <c r="I172" s="33"/>
      <c r="J172" s="33"/>
      <c r="K172" s="34"/>
      <c r="L172" s="12"/>
      <c r="M172" s="12"/>
      <c r="N172" s="12"/>
      <c r="O172" s="14">
        <f t="shared" si="8"/>
        <v>0</v>
      </c>
      <c r="P172" s="13">
        <f t="shared" si="7"/>
      </c>
      <c r="Q172" s="13"/>
      <c r="S172" s="16"/>
    </row>
    <row r="173" spans="1:19" s="7" customFormat="1" ht="15.75" customHeight="1">
      <c r="A173" s="11"/>
      <c r="B173" s="8"/>
      <c r="C173" s="9"/>
      <c r="D173" s="28" t="s">
        <v>8</v>
      </c>
      <c r="E173" s="33"/>
      <c r="F173" s="11"/>
      <c r="G173" s="32"/>
      <c r="H173" s="28" t="s">
        <v>9</v>
      </c>
      <c r="I173" s="33"/>
      <c r="J173" s="33"/>
      <c r="K173" s="34"/>
      <c r="L173" s="12"/>
      <c r="M173" s="12"/>
      <c r="N173" s="12"/>
      <c r="O173" s="14">
        <f t="shared" si="8"/>
        <v>0</v>
      </c>
      <c r="P173" s="13">
        <f t="shared" si="7"/>
      </c>
      <c r="Q173" s="13"/>
      <c r="S173" s="16"/>
    </row>
    <row r="174" spans="1:19" s="7" customFormat="1" ht="15.75" customHeight="1">
      <c r="A174" s="11"/>
      <c r="B174" s="8"/>
      <c r="C174" s="9"/>
      <c r="D174" s="28" t="s">
        <v>8</v>
      </c>
      <c r="E174" s="33"/>
      <c r="F174" s="11"/>
      <c r="G174" s="32"/>
      <c r="H174" s="28" t="s">
        <v>9</v>
      </c>
      <c r="I174" s="33"/>
      <c r="J174" s="33"/>
      <c r="K174" s="34"/>
      <c r="L174" s="12"/>
      <c r="M174" s="12"/>
      <c r="N174" s="12"/>
      <c r="O174" s="14">
        <f t="shared" si="8"/>
        <v>0</v>
      </c>
      <c r="P174" s="13">
        <f t="shared" si="7"/>
      </c>
      <c r="Q174" s="13"/>
      <c r="S174" s="16"/>
    </row>
    <row r="175" spans="1:19" s="7" customFormat="1" ht="15.75" customHeight="1">
      <c r="A175" s="11"/>
      <c r="B175" s="8"/>
      <c r="C175" s="9"/>
      <c r="D175" s="28" t="s">
        <v>8</v>
      </c>
      <c r="E175" s="33"/>
      <c r="F175" s="11"/>
      <c r="G175" s="32"/>
      <c r="H175" s="28" t="s">
        <v>9</v>
      </c>
      <c r="I175" s="33"/>
      <c r="J175" s="33"/>
      <c r="K175" s="34"/>
      <c r="L175" s="12"/>
      <c r="M175" s="12"/>
      <c r="N175" s="12"/>
      <c r="O175" s="14">
        <f t="shared" si="8"/>
        <v>0</v>
      </c>
      <c r="P175" s="13">
        <f t="shared" si="7"/>
      </c>
      <c r="Q175" s="13"/>
      <c r="S175" s="16"/>
    </row>
    <row r="176" spans="1:19" s="7" customFormat="1" ht="15.75" customHeight="1">
      <c r="A176" s="11"/>
      <c r="B176" s="8"/>
      <c r="C176" s="9"/>
      <c r="D176" s="28" t="s">
        <v>8</v>
      </c>
      <c r="E176" s="33"/>
      <c r="F176" s="11"/>
      <c r="G176" s="32"/>
      <c r="H176" s="28" t="s">
        <v>9</v>
      </c>
      <c r="I176" s="33"/>
      <c r="J176" s="33"/>
      <c r="K176" s="34"/>
      <c r="L176" s="12"/>
      <c r="M176" s="12"/>
      <c r="N176" s="12"/>
      <c r="O176" s="14">
        <f t="shared" si="8"/>
        <v>0</v>
      </c>
      <c r="P176" s="13">
        <f t="shared" si="7"/>
      </c>
      <c r="Q176" s="13"/>
      <c r="S176" s="16"/>
    </row>
    <row r="177" spans="1:19" s="7" customFormat="1" ht="15.75" customHeight="1">
      <c r="A177" s="11"/>
      <c r="B177" s="8"/>
      <c r="C177" s="9"/>
      <c r="D177" s="28" t="s">
        <v>8</v>
      </c>
      <c r="E177" s="33"/>
      <c r="F177" s="11"/>
      <c r="G177" s="32"/>
      <c r="H177" s="28" t="s">
        <v>9</v>
      </c>
      <c r="I177" s="33"/>
      <c r="J177" s="33"/>
      <c r="K177" s="34"/>
      <c r="L177" s="12"/>
      <c r="M177" s="12"/>
      <c r="N177" s="12"/>
      <c r="O177" s="14">
        <f t="shared" si="8"/>
        <v>0</v>
      </c>
      <c r="P177" s="13">
        <f t="shared" si="7"/>
      </c>
      <c r="Q177" s="13"/>
      <c r="S177" s="16"/>
    </row>
    <row r="178" spans="1:19" s="7" customFormat="1" ht="15.75" customHeight="1">
      <c r="A178" s="11"/>
      <c r="B178" s="8"/>
      <c r="C178" s="9"/>
      <c r="D178" s="28" t="s">
        <v>8</v>
      </c>
      <c r="E178" s="33"/>
      <c r="F178" s="11"/>
      <c r="G178" s="32"/>
      <c r="H178" s="28" t="s">
        <v>9</v>
      </c>
      <c r="I178" s="33"/>
      <c r="J178" s="33"/>
      <c r="K178" s="34"/>
      <c r="L178" s="12"/>
      <c r="M178" s="12"/>
      <c r="N178" s="12"/>
      <c r="O178" s="14">
        <f t="shared" si="8"/>
        <v>0</v>
      </c>
      <c r="P178" s="13">
        <f t="shared" si="7"/>
      </c>
      <c r="Q178" s="13"/>
      <c r="S178" s="16"/>
    </row>
    <row r="179" spans="1:19" s="7" customFormat="1" ht="15.75" customHeight="1">
      <c r="A179" s="11"/>
      <c r="B179" s="8"/>
      <c r="C179" s="9"/>
      <c r="D179" s="28" t="s">
        <v>8</v>
      </c>
      <c r="E179" s="33"/>
      <c r="F179" s="11"/>
      <c r="G179" s="32"/>
      <c r="H179" s="28" t="s">
        <v>9</v>
      </c>
      <c r="I179" s="33"/>
      <c r="J179" s="33"/>
      <c r="K179" s="34"/>
      <c r="L179" s="12"/>
      <c r="M179" s="12"/>
      <c r="N179" s="12"/>
      <c r="O179" s="14">
        <f t="shared" si="8"/>
        <v>0</v>
      </c>
      <c r="P179" s="13">
        <f t="shared" si="7"/>
      </c>
      <c r="Q179" s="13"/>
      <c r="S179" s="16"/>
    </row>
    <row r="180" spans="1:19" s="7" customFormat="1" ht="15.75" customHeight="1">
      <c r="A180" s="11"/>
      <c r="B180" s="8"/>
      <c r="C180" s="9"/>
      <c r="D180" s="28" t="s">
        <v>8</v>
      </c>
      <c r="E180" s="33"/>
      <c r="F180" s="11"/>
      <c r="G180" s="32"/>
      <c r="H180" s="28" t="s">
        <v>9</v>
      </c>
      <c r="I180" s="33"/>
      <c r="J180" s="33"/>
      <c r="K180" s="34"/>
      <c r="L180" s="12"/>
      <c r="M180" s="12"/>
      <c r="N180" s="12"/>
      <c r="O180" s="14">
        <f t="shared" si="8"/>
        <v>0</v>
      </c>
      <c r="P180" s="13">
        <f t="shared" si="7"/>
      </c>
      <c r="Q180" s="13"/>
      <c r="S180" s="16"/>
    </row>
    <row r="181" spans="1:19" s="7" customFormat="1" ht="15.75" customHeight="1">
      <c r="A181" s="11"/>
      <c r="B181" s="8"/>
      <c r="C181" s="9"/>
      <c r="D181" s="28" t="s">
        <v>8</v>
      </c>
      <c r="E181" s="33"/>
      <c r="F181" s="11"/>
      <c r="G181" s="32"/>
      <c r="H181" s="28" t="s">
        <v>9</v>
      </c>
      <c r="I181" s="33"/>
      <c r="J181" s="33"/>
      <c r="K181" s="34"/>
      <c r="L181" s="12"/>
      <c r="M181" s="12"/>
      <c r="N181" s="12"/>
      <c r="O181" s="14">
        <f t="shared" si="8"/>
        <v>0</v>
      </c>
      <c r="P181" s="13">
        <f t="shared" si="7"/>
      </c>
      <c r="Q181" s="13"/>
      <c r="S181" s="16"/>
    </row>
    <row r="182" spans="1:19" s="7" customFormat="1" ht="15.75" customHeight="1">
      <c r="A182" s="11"/>
      <c r="B182" s="8"/>
      <c r="C182" s="9"/>
      <c r="D182" s="28" t="s">
        <v>8</v>
      </c>
      <c r="E182" s="33"/>
      <c r="F182" s="11"/>
      <c r="G182" s="32"/>
      <c r="H182" s="28" t="s">
        <v>9</v>
      </c>
      <c r="I182" s="33"/>
      <c r="J182" s="33"/>
      <c r="K182" s="34"/>
      <c r="L182" s="12"/>
      <c r="M182" s="12"/>
      <c r="N182" s="12"/>
      <c r="O182" s="14">
        <f t="shared" si="8"/>
        <v>0</v>
      </c>
      <c r="P182" s="13">
        <f t="shared" si="7"/>
      </c>
      <c r="Q182" s="13"/>
      <c r="S182" s="16"/>
    </row>
    <row r="183" spans="1:19" s="7" customFormat="1" ht="15.75" customHeight="1">
      <c r="A183" s="11"/>
      <c r="B183" s="8"/>
      <c r="C183" s="9"/>
      <c r="D183" s="28" t="s">
        <v>8</v>
      </c>
      <c r="E183" s="33"/>
      <c r="F183" s="11"/>
      <c r="G183" s="32"/>
      <c r="H183" s="28" t="s">
        <v>9</v>
      </c>
      <c r="I183" s="33"/>
      <c r="J183" s="33"/>
      <c r="K183" s="34"/>
      <c r="L183" s="12"/>
      <c r="M183" s="12"/>
      <c r="N183" s="12"/>
      <c r="O183" s="14">
        <f t="shared" si="8"/>
        <v>0</v>
      </c>
      <c r="P183" s="13">
        <f t="shared" si="7"/>
      </c>
      <c r="Q183" s="13"/>
      <c r="S183" s="16"/>
    </row>
    <row r="184" spans="1:19" s="7" customFormat="1" ht="15.75" customHeight="1">
      <c r="A184" s="11"/>
      <c r="B184" s="8"/>
      <c r="C184" s="9"/>
      <c r="D184" s="28" t="s">
        <v>8</v>
      </c>
      <c r="E184" s="33"/>
      <c r="F184" s="11"/>
      <c r="G184" s="32"/>
      <c r="H184" s="28" t="s">
        <v>9</v>
      </c>
      <c r="I184" s="33"/>
      <c r="J184" s="33"/>
      <c r="K184" s="34"/>
      <c r="L184" s="12"/>
      <c r="M184" s="12"/>
      <c r="N184" s="12"/>
      <c r="O184" s="14">
        <f t="shared" si="8"/>
        <v>0</v>
      </c>
      <c r="P184" s="13">
        <f t="shared" si="7"/>
      </c>
      <c r="Q184" s="13"/>
      <c r="S184" s="16"/>
    </row>
    <row r="185" spans="1:19" s="7" customFormat="1" ht="15.75" customHeight="1">
      <c r="A185" s="11"/>
      <c r="B185" s="8"/>
      <c r="C185" s="9"/>
      <c r="D185" s="28" t="s">
        <v>8</v>
      </c>
      <c r="E185" s="33"/>
      <c r="F185" s="11"/>
      <c r="G185" s="32"/>
      <c r="H185" s="28" t="s">
        <v>9</v>
      </c>
      <c r="I185" s="33"/>
      <c r="J185" s="33"/>
      <c r="K185" s="34"/>
      <c r="L185" s="12"/>
      <c r="M185" s="12"/>
      <c r="N185" s="12"/>
      <c r="O185" s="14">
        <f t="shared" si="8"/>
        <v>0</v>
      </c>
      <c r="P185" s="13">
        <f t="shared" si="7"/>
      </c>
      <c r="Q185" s="13"/>
      <c r="S185" s="16"/>
    </row>
    <row r="186" spans="1:19" s="7" customFormat="1" ht="15.75" customHeight="1">
      <c r="A186" s="11"/>
      <c r="B186" s="8"/>
      <c r="C186" s="9"/>
      <c r="D186" s="28" t="s">
        <v>8</v>
      </c>
      <c r="E186" s="33"/>
      <c r="F186" s="11"/>
      <c r="G186" s="32"/>
      <c r="H186" s="28" t="s">
        <v>9</v>
      </c>
      <c r="I186" s="33"/>
      <c r="J186" s="33"/>
      <c r="K186" s="34"/>
      <c r="L186" s="12"/>
      <c r="M186" s="12"/>
      <c r="N186" s="12"/>
      <c r="O186" s="14">
        <f t="shared" si="8"/>
        <v>0</v>
      </c>
      <c r="P186" s="13">
        <f t="shared" si="7"/>
      </c>
      <c r="Q186" s="13"/>
      <c r="S186" s="16"/>
    </row>
    <row r="187" spans="1:19" s="7" customFormat="1" ht="15.75" customHeight="1">
      <c r="A187" s="11"/>
      <c r="B187" s="8"/>
      <c r="C187" s="9"/>
      <c r="D187" s="28" t="s">
        <v>8</v>
      </c>
      <c r="E187" s="33"/>
      <c r="F187" s="11"/>
      <c r="G187" s="32"/>
      <c r="H187" s="28" t="s">
        <v>9</v>
      </c>
      <c r="I187" s="33"/>
      <c r="J187" s="33"/>
      <c r="K187" s="34"/>
      <c r="L187" s="12"/>
      <c r="M187" s="12"/>
      <c r="N187" s="12"/>
      <c r="O187" s="14">
        <f t="shared" si="8"/>
        <v>0</v>
      </c>
      <c r="P187" s="13">
        <f t="shared" si="7"/>
      </c>
      <c r="Q187" s="13"/>
      <c r="S187" s="16"/>
    </row>
    <row r="188" spans="1:19" s="7" customFormat="1" ht="15.75" customHeight="1">
      <c r="A188" s="11"/>
      <c r="B188" s="8"/>
      <c r="C188" s="9"/>
      <c r="D188" s="28" t="s">
        <v>8</v>
      </c>
      <c r="E188" s="33"/>
      <c r="F188" s="11"/>
      <c r="G188" s="32"/>
      <c r="H188" s="28" t="s">
        <v>9</v>
      </c>
      <c r="I188" s="33"/>
      <c r="J188" s="33"/>
      <c r="K188" s="34"/>
      <c r="L188" s="12"/>
      <c r="M188" s="12"/>
      <c r="N188" s="12"/>
      <c r="O188" s="14">
        <f t="shared" si="8"/>
        <v>0</v>
      </c>
      <c r="P188" s="13">
        <f t="shared" si="7"/>
      </c>
      <c r="Q188" s="13"/>
      <c r="S188" s="16"/>
    </row>
    <row r="189" spans="1:19" s="7" customFormat="1" ht="15.75" customHeight="1">
      <c r="A189" s="11"/>
      <c r="B189" s="8"/>
      <c r="C189" s="9"/>
      <c r="D189" s="28" t="s">
        <v>8</v>
      </c>
      <c r="E189" s="33"/>
      <c r="F189" s="11"/>
      <c r="G189" s="32"/>
      <c r="H189" s="28" t="s">
        <v>9</v>
      </c>
      <c r="I189" s="33"/>
      <c r="J189" s="33"/>
      <c r="K189" s="34"/>
      <c r="L189" s="12"/>
      <c r="M189" s="12"/>
      <c r="N189" s="12"/>
      <c r="O189" s="14">
        <f t="shared" si="8"/>
        <v>0</v>
      </c>
      <c r="P189" s="13">
        <f t="shared" si="7"/>
      </c>
      <c r="Q189" s="13"/>
      <c r="S189" s="16"/>
    </row>
    <row r="190" spans="1:19" s="7" customFormat="1" ht="15.75" customHeight="1">
      <c r="A190" s="11"/>
      <c r="B190" s="8"/>
      <c r="C190" s="9"/>
      <c r="D190" s="28" t="s">
        <v>8</v>
      </c>
      <c r="E190" s="33"/>
      <c r="F190" s="11"/>
      <c r="G190" s="32"/>
      <c r="H190" s="28" t="s">
        <v>9</v>
      </c>
      <c r="I190" s="33"/>
      <c r="J190" s="33"/>
      <c r="K190" s="34"/>
      <c r="L190" s="12"/>
      <c r="M190" s="12"/>
      <c r="N190" s="12"/>
      <c r="O190" s="14">
        <f t="shared" si="8"/>
        <v>0</v>
      </c>
      <c r="P190" s="13">
        <f t="shared" si="7"/>
      </c>
      <c r="Q190" s="13"/>
      <c r="S190" s="16"/>
    </row>
    <row r="191" spans="1:19" s="7" customFormat="1" ht="15.75" customHeight="1">
      <c r="A191" s="11"/>
      <c r="B191" s="8"/>
      <c r="C191" s="9"/>
      <c r="D191" s="28" t="s">
        <v>8</v>
      </c>
      <c r="E191" s="33"/>
      <c r="F191" s="11"/>
      <c r="G191" s="32"/>
      <c r="H191" s="28" t="s">
        <v>9</v>
      </c>
      <c r="I191" s="33"/>
      <c r="J191" s="33"/>
      <c r="K191" s="34"/>
      <c r="L191" s="12"/>
      <c r="M191" s="12"/>
      <c r="N191" s="12"/>
      <c r="O191" s="14">
        <f t="shared" si="8"/>
        <v>0</v>
      </c>
      <c r="P191" s="13">
        <f t="shared" si="7"/>
      </c>
      <c r="Q191" s="13"/>
      <c r="S191" s="16"/>
    </row>
    <row r="192" spans="1:19" s="7" customFormat="1" ht="15.75" customHeight="1">
      <c r="A192" s="11"/>
      <c r="B192" s="8"/>
      <c r="C192" s="9"/>
      <c r="D192" s="28" t="s">
        <v>8</v>
      </c>
      <c r="E192" s="33"/>
      <c r="F192" s="11"/>
      <c r="G192" s="32"/>
      <c r="H192" s="28" t="s">
        <v>9</v>
      </c>
      <c r="I192" s="33"/>
      <c r="J192" s="33"/>
      <c r="K192" s="34"/>
      <c r="L192" s="12"/>
      <c r="M192" s="12"/>
      <c r="N192" s="12"/>
      <c r="O192" s="14">
        <f t="shared" si="8"/>
        <v>0</v>
      </c>
      <c r="P192" s="13">
        <f t="shared" si="7"/>
      </c>
      <c r="Q192" s="13"/>
      <c r="S192" s="16"/>
    </row>
    <row r="193" spans="1:19" s="7" customFormat="1" ht="15.75" customHeight="1">
      <c r="A193" s="11"/>
      <c r="B193" s="8"/>
      <c r="C193" s="9"/>
      <c r="D193" s="28" t="s">
        <v>8</v>
      </c>
      <c r="E193" s="33"/>
      <c r="F193" s="11"/>
      <c r="G193" s="32"/>
      <c r="H193" s="28" t="s">
        <v>9</v>
      </c>
      <c r="I193" s="33"/>
      <c r="J193" s="33"/>
      <c r="K193" s="34"/>
      <c r="L193" s="12"/>
      <c r="M193" s="12"/>
      <c r="N193" s="12"/>
      <c r="O193" s="14">
        <f aca="true" t="shared" si="9" ref="O193:O256">ROUNDUP($N193*3.2808,0)</f>
        <v>0</v>
      </c>
      <c r="P193" s="13">
        <f t="shared" si="7"/>
      </c>
      <c r="Q193" s="13"/>
      <c r="S193" s="16"/>
    </row>
    <row r="194" spans="1:19" s="7" customFormat="1" ht="15.75" customHeight="1">
      <c r="A194" s="11"/>
      <c r="B194" s="8"/>
      <c r="C194" s="9"/>
      <c r="D194" s="28" t="s">
        <v>8</v>
      </c>
      <c r="E194" s="33"/>
      <c r="F194" s="11"/>
      <c r="G194" s="32"/>
      <c r="H194" s="28" t="s">
        <v>9</v>
      </c>
      <c r="I194" s="33"/>
      <c r="J194" s="33"/>
      <c r="K194" s="34"/>
      <c r="L194" s="12"/>
      <c r="M194" s="12"/>
      <c r="N194" s="12"/>
      <c r="O194" s="14">
        <f t="shared" si="9"/>
        <v>0</v>
      </c>
      <c r="P194" s="13">
        <f aca="true" t="shared" si="10" ref="P194:P257">IF(L194&lt;&gt;"",-L194-$C$2,"")</f>
      </c>
      <c r="Q194" s="13"/>
      <c r="S194" s="16"/>
    </row>
    <row r="195" spans="1:19" s="7" customFormat="1" ht="15.75" customHeight="1">
      <c r="A195" s="11"/>
      <c r="B195" s="8"/>
      <c r="C195" s="9"/>
      <c r="D195" s="28" t="s">
        <v>8</v>
      </c>
      <c r="E195" s="33"/>
      <c r="F195" s="11"/>
      <c r="G195" s="32"/>
      <c r="H195" s="28" t="s">
        <v>9</v>
      </c>
      <c r="I195" s="33"/>
      <c r="J195" s="33"/>
      <c r="K195" s="34"/>
      <c r="L195" s="12"/>
      <c r="M195" s="12"/>
      <c r="N195" s="12"/>
      <c r="O195" s="14">
        <f t="shared" si="9"/>
        <v>0</v>
      </c>
      <c r="P195" s="13">
        <f t="shared" si="10"/>
      </c>
      <c r="Q195" s="13"/>
      <c r="S195" s="16"/>
    </row>
    <row r="196" spans="1:19" s="7" customFormat="1" ht="15.75" customHeight="1">
      <c r="A196" s="11"/>
      <c r="B196" s="8"/>
      <c r="C196" s="9"/>
      <c r="D196" s="28" t="s">
        <v>8</v>
      </c>
      <c r="E196" s="33"/>
      <c r="F196" s="11"/>
      <c r="G196" s="32"/>
      <c r="H196" s="28" t="s">
        <v>9</v>
      </c>
      <c r="I196" s="33"/>
      <c r="J196" s="33"/>
      <c r="K196" s="34"/>
      <c r="L196" s="12"/>
      <c r="M196" s="12"/>
      <c r="N196" s="12"/>
      <c r="O196" s="14">
        <f t="shared" si="9"/>
        <v>0</v>
      </c>
      <c r="P196" s="13">
        <f t="shared" si="10"/>
      </c>
      <c r="Q196" s="13"/>
      <c r="S196" s="16"/>
    </row>
    <row r="197" spans="1:19" s="7" customFormat="1" ht="15.75" customHeight="1">
      <c r="A197" s="11"/>
      <c r="B197" s="8"/>
      <c r="C197" s="9"/>
      <c r="D197" s="28" t="s">
        <v>8</v>
      </c>
      <c r="E197" s="33"/>
      <c r="F197" s="11"/>
      <c r="G197" s="32"/>
      <c r="H197" s="28" t="s">
        <v>9</v>
      </c>
      <c r="I197" s="33"/>
      <c r="J197" s="33"/>
      <c r="K197" s="34"/>
      <c r="L197" s="12"/>
      <c r="M197" s="12"/>
      <c r="N197" s="12"/>
      <c r="O197" s="14">
        <f t="shared" si="9"/>
        <v>0</v>
      </c>
      <c r="P197" s="13">
        <f t="shared" si="10"/>
      </c>
      <c r="Q197" s="13"/>
      <c r="S197" s="16"/>
    </row>
    <row r="198" spans="1:19" s="7" customFormat="1" ht="15.75" customHeight="1">
      <c r="A198" s="11"/>
      <c r="B198" s="8"/>
      <c r="C198" s="9"/>
      <c r="D198" s="28" t="s">
        <v>8</v>
      </c>
      <c r="E198" s="33"/>
      <c r="F198" s="11"/>
      <c r="G198" s="32"/>
      <c r="H198" s="28" t="s">
        <v>9</v>
      </c>
      <c r="I198" s="33"/>
      <c r="J198" s="33"/>
      <c r="K198" s="34"/>
      <c r="L198" s="12"/>
      <c r="M198" s="12"/>
      <c r="N198" s="12"/>
      <c r="O198" s="14">
        <f t="shared" si="9"/>
        <v>0</v>
      </c>
      <c r="P198" s="13">
        <f t="shared" si="10"/>
      </c>
      <c r="Q198" s="13"/>
      <c r="S198" s="16"/>
    </row>
    <row r="199" spans="1:19" s="7" customFormat="1" ht="15.75" customHeight="1">
      <c r="A199" s="11"/>
      <c r="B199" s="8"/>
      <c r="C199" s="9"/>
      <c r="D199" s="28" t="s">
        <v>8</v>
      </c>
      <c r="E199" s="33"/>
      <c r="F199" s="11"/>
      <c r="G199" s="32"/>
      <c r="H199" s="28" t="s">
        <v>9</v>
      </c>
      <c r="I199" s="33"/>
      <c r="J199" s="33"/>
      <c r="K199" s="34"/>
      <c r="L199" s="12"/>
      <c r="M199" s="12"/>
      <c r="N199" s="12"/>
      <c r="O199" s="14">
        <f t="shared" si="9"/>
        <v>0</v>
      </c>
      <c r="P199" s="13">
        <f t="shared" si="10"/>
      </c>
      <c r="Q199" s="13"/>
      <c r="S199" s="16"/>
    </row>
    <row r="200" spans="1:19" s="7" customFormat="1" ht="15.75" customHeight="1">
      <c r="A200" s="11"/>
      <c r="B200" s="8"/>
      <c r="C200" s="9"/>
      <c r="D200" s="28" t="s">
        <v>8</v>
      </c>
      <c r="E200" s="33"/>
      <c r="F200" s="11"/>
      <c r="G200" s="32"/>
      <c r="H200" s="28" t="s">
        <v>9</v>
      </c>
      <c r="I200" s="33"/>
      <c r="J200" s="33"/>
      <c r="K200" s="34"/>
      <c r="L200" s="12"/>
      <c r="M200" s="12"/>
      <c r="N200" s="12"/>
      <c r="O200" s="14">
        <f t="shared" si="9"/>
        <v>0</v>
      </c>
      <c r="P200" s="13">
        <f t="shared" si="10"/>
      </c>
      <c r="Q200" s="13"/>
      <c r="S200" s="16"/>
    </row>
    <row r="201" spans="1:19" s="7" customFormat="1" ht="15.75" customHeight="1">
      <c r="A201" s="11"/>
      <c r="B201" s="8"/>
      <c r="C201" s="9"/>
      <c r="D201" s="28" t="s">
        <v>8</v>
      </c>
      <c r="E201" s="33"/>
      <c r="F201" s="11"/>
      <c r="G201" s="32"/>
      <c r="H201" s="28" t="s">
        <v>9</v>
      </c>
      <c r="I201" s="33"/>
      <c r="J201" s="33"/>
      <c r="K201" s="34"/>
      <c r="L201" s="12"/>
      <c r="M201" s="12"/>
      <c r="N201" s="12"/>
      <c r="O201" s="14">
        <f t="shared" si="9"/>
        <v>0</v>
      </c>
      <c r="P201" s="13">
        <f t="shared" si="10"/>
      </c>
      <c r="Q201" s="13"/>
      <c r="S201" s="16"/>
    </row>
    <row r="202" spans="1:19" s="7" customFormat="1" ht="15.75" customHeight="1">
      <c r="A202" s="11"/>
      <c r="B202" s="8"/>
      <c r="C202" s="9"/>
      <c r="D202" s="28" t="s">
        <v>8</v>
      </c>
      <c r="E202" s="33"/>
      <c r="F202" s="11"/>
      <c r="G202" s="32"/>
      <c r="H202" s="28" t="s">
        <v>9</v>
      </c>
      <c r="I202" s="33"/>
      <c r="J202" s="33"/>
      <c r="K202" s="34"/>
      <c r="L202" s="12"/>
      <c r="M202" s="12"/>
      <c r="N202" s="12"/>
      <c r="O202" s="14">
        <f t="shared" si="9"/>
        <v>0</v>
      </c>
      <c r="P202" s="13">
        <f t="shared" si="10"/>
      </c>
      <c r="Q202" s="13"/>
      <c r="S202" s="16"/>
    </row>
    <row r="203" spans="1:19" s="7" customFormat="1" ht="15.75" customHeight="1">
      <c r="A203" s="11"/>
      <c r="B203" s="8"/>
      <c r="C203" s="9"/>
      <c r="D203" s="28" t="s">
        <v>8</v>
      </c>
      <c r="E203" s="33"/>
      <c r="F203" s="11"/>
      <c r="G203" s="32"/>
      <c r="H203" s="28" t="s">
        <v>9</v>
      </c>
      <c r="I203" s="33"/>
      <c r="J203" s="33"/>
      <c r="K203" s="34"/>
      <c r="L203" s="12"/>
      <c r="M203" s="12"/>
      <c r="N203" s="12"/>
      <c r="O203" s="14">
        <f t="shared" si="9"/>
        <v>0</v>
      </c>
      <c r="P203" s="13">
        <f t="shared" si="10"/>
      </c>
      <c r="Q203" s="13"/>
      <c r="S203" s="16"/>
    </row>
    <row r="204" spans="1:19" s="7" customFormat="1" ht="15.75" customHeight="1">
      <c r="A204" s="11"/>
      <c r="B204" s="8"/>
      <c r="C204" s="9"/>
      <c r="D204" s="28" t="s">
        <v>8</v>
      </c>
      <c r="E204" s="33"/>
      <c r="F204" s="11"/>
      <c r="G204" s="32"/>
      <c r="H204" s="28" t="s">
        <v>9</v>
      </c>
      <c r="I204" s="33"/>
      <c r="J204" s="33"/>
      <c r="K204" s="34"/>
      <c r="L204" s="12"/>
      <c r="M204" s="12"/>
      <c r="N204" s="12"/>
      <c r="O204" s="14">
        <f t="shared" si="9"/>
        <v>0</v>
      </c>
      <c r="P204" s="13">
        <f t="shared" si="10"/>
      </c>
      <c r="Q204" s="13"/>
      <c r="S204" s="16"/>
    </row>
    <row r="205" spans="1:19" s="7" customFormat="1" ht="15.75" customHeight="1">
      <c r="A205" s="11"/>
      <c r="B205" s="8"/>
      <c r="C205" s="9"/>
      <c r="D205" s="28" t="s">
        <v>8</v>
      </c>
      <c r="E205" s="33"/>
      <c r="F205" s="11"/>
      <c r="G205" s="32"/>
      <c r="H205" s="28" t="s">
        <v>9</v>
      </c>
      <c r="I205" s="33"/>
      <c r="J205" s="33"/>
      <c r="K205" s="34"/>
      <c r="L205" s="12"/>
      <c r="M205" s="12"/>
      <c r="N205" s="12"/>
      <c r="O205" s="14">
        <f t="shared" si="9"/>
        <v>0</v>
      </c>
      <c r="P205" s="13">
        <f t="shared" si="10"/>
      </c>
      <c r="Q205" s="13"/>
      <c r="S205" s="16"/>
    </row>
    <row r="206" spans="1:19" s="7" customFormat="1" ht="15.75" customHeight="1">
      <c r="A206" s="11"/>
      <c r="B206" s="8"/>
      <c r="C206" s="9"/>
      <c r="D206" s="28" t="s">
        <v>8</v>
      </c>
      <c r="E206" s="33"/>
      <c r="F206" s="11"/>
      <c r="G206" s="32"/>
      <c r="H206" s="28" t="s">
        <v>9</v>
      </c>
      <c r="I206" s="33"/>
      <c r="J206" s="33"/>
      <c r="K206" s="34"/>
      <c r="L206" s="12"/>
      <c r="M206" s="12"/>
      <c r="N206" s="12"/>
      <c r="O206" s="14">
        <f t="shared" si="9"/>
        <v>0</v>
      </c>
      <c r="P206" s="13">
        <f t="shared" si="10"/>
      </c>
      <c r="Q206" s="13"/>
      <c r="S206" s="16"/>
    </row>
    <row r="207" spans="1:19" s="7" customFormat="1" ht="15.75" customHeight="1">
      <c r="A207" s="11"/>
      <c r="B207" s="8"/>
      <c r="C207" s="9"/>
      <c r="D207" s="28" t="s">
        <v>8</v>
      </c>
      <c r="E207" s="33"/>
      <c r="F207" s="11"/>
      <c r="G207" s="32"/>
      <c r="H207" s="28" t="s">
        <v>9</v>
      </c>
      <c r="I207" s="33"/>
      <c r="J207" s="33"/>
      <c r="K207" s="34"/>
      <c r="L207" s="12"/>
      <c r="M207" s="12"/>
      <c r="N207" s="12"/>
      <c r="O207" s="14">
        <f t="shared" si="9"/>
        <v>0</v>
      </c>
      <c r="P207" s="13">
        <f t="shared" si="10"/>
      </c>
      <c r="Q207" s="13"/>
      <c r="S207" s="16"/>
    </row>
    <row r="208" spans="1:19" s="7" customFormat="1" ht="15.75" customHeight="1">
      <c r="A208" s="11"/>
      <c r="B208" s="8"/>
      <c r="C208" s="9"/>
      <c r="D208" s="28" t="s">
        <v>8</v>
      </c>
      <c r="E208" s="33"/>
      <c r="F208" s="11"/>
      <c r="G208" s="32"/>
      <c r="H208" s="28" t="s">
        <v>9</v>
      </c>
      <c r="I208" s="33"/>
      <c r="J208" s="33"/>
      <c r="K208" s="34"/>
      <c r="L208" s="12"/>
      <c r="M208" s="12"/>
      <c r="N208" s="12"/>
      <c r="O208" s="14">
        <f t="shared" si="9"/>
        <v>0</v>
      </c>
      <c r="P208" s="13">
        <f t="shared" si="10"/>
      </c>
      <c r="Q208" s="13"/>
      <c r="S208" s="16"/>
    </row>
    <row r="209" spans="1:19" s="7" customFormat="1" ht="15.75" customHeight="1">
      <c r="A209" s="11"/>
      <c r="B209" s="8"/>
      <c r="C209" s="9"/>
      <c r="D209" s="28" t="s">
        <v>8</v>
      </c>
      <c r="E209" s="33"/>
      <c r="F209" s="11"/>
      <c r="G209" s="32"/>
      <c r="H209" s="28" t="s">
        <v>9</v>
      </c>
      <c r="I209" s="33"/>
      <c r="J209" s="33"/>
      <c r="K209" s="34"/>
      <c r="L209" s="12"/>
      <c r="M209" s="12"/>
      <c r="N209" s="12"/>
      <c r="O209" s="14">
        <f t="shared" si="9"/>
        <v>0</v>
      </c>
      <c r="P209" s="13">
        <f t="shared" si="10"/>
      </c>
      <c r="Q209" s="13"/>
      <c r="S209" s="16"/>
    </row>
    <row r="210" spans="1:19" s="7" customFormat="1" ht="15.75" customHeight="1">
      <c r="A210" s="11"/>
      <c r="B210" s="8"/>
      <c r="C210" s="9"/>
      <c r="D210" s="28" t="s">
        <v>8</v>
      </c>
      <c r="E210" s="33"/>
      <c r="F210" s="11"/>
      <c r="G210" s="32"/>
      <c r="H210" s="28" t="s">
        <v>9</v>
      </c>
      <c r="I210" s="33"/>
      <c r="J210" s="33"/>
      <c r="K210" s="34"/>
      <c r="L210" s="12"/>
      <c r="M210" s="12"/>
      <c r="N210" s="12"/>
      <c r="O210" s="14">
        <f t="shared" si="9"/>
        <v>0</v>
      </c>
      <c r="P210" s="13">
        <f t="shared" si="10"/>
      </c>
      <c r="Q210" s="13"/>
      <c r="S210" s="16"/>
    </row>
    <row r="211" spans="1:19" s="7" customFormat="1" ht="15.75" customHeight="1">
      <c r="A211" s="11"/>
      <c r="B211" s="8"/>
      <c r="C211" s="9"/>
      <c r="D211" s="28" t="s">
        <v>8</v>
      </c>
      <c r="E211" s="33"/>
      <c r="F211" s="11"/>
      <c r="G211" s="32"/>
      <c r="H211" s="28" t="s">
        <v>9</v>
      </c>
      <c r="I211" s="33"/>
      <c r="J211" s="33"/>
      <c r="K211" s="34"/>
      <c r="L211" s="12"/>
      <c r="M211" s="12"/>
      <c r="N211" s="12"/>
      <c r="O211" s="14">
        <f t="shared" si="9"/>
        <v>0</v>
      </c>
      <c r="P211" s="13">
        <f t="shared" si="10"/>
      </c>
      <c r="Q211" s="13"/>
      <c r="S211" s="16"/>
    </row>
    <row r="212" spans="1:19" s="7" customFormat="1" ht="15.75" customHeight="1">
      <c r="A212" s="11"/>
      <c r="B212" s="8"/>
      <c r="C212" s="9"/>
      <c r="D212" s="28" t="s">
        <v>8</v>
      </c>
      <c r="E212" s="33"/>
      <c r="F212" s="11"/>
      <c r="G212" s="32"/>
      <c r="H212" s="28" t="s">
        <v>9</v>
      </c>
      <c r="I212" s="33"/>
      <c r="J212" s="33"/>
      <c r="K212" s="34"/>
      <c r="L212" s="12"/>
      <c r="M212" s="12"/>
      <c r="N212" s="12"/>
      <c r="O212" s="14">
        <f t="shared" si="9"/>
        <v>0</v>
      </c>
      <c r="P212" s="13">
        <f t="shared" si="10"/>
      </c>
      <c r="Q212" s="13"/>
      <c r="S212" s="16"/>
    </row>
    <row r="213" spans="1:19" s="7" customFormat="1" ht="15.75" customHeight="1">
      <c r="A213" s="11"/>
      <c r="B213" s="8"/>
      <c r="C213" s="9"/>
      <c r="D213" s="28" t="s">
        <v>8</v>
      </c>
      <c r="E213" s="33"/>
      <c r="F213" s="11"/>
      <c r="G213" s="32"/>
      <c r="H213" s="28" t="s">
        <v>9</v>
      </c>
      <c r="I213" s="33"/>
      <c r="J213" s="33"/>
      <c r="K213" s="34"/>
      <c r="L213" s="12"/>
      <c r="M213" s="12"/>
      <c r="N213" s="12"/>
      <c r="O213" s="14">
        <f t="shared" si="9"/>
        <v>0</v>
      </c>
      <c r="P213" s="13">
        <f t="shared" si="10"/>
      </c>
      <c r="Q213" s="13"/>
      <c r="S213" s="16"/>
    </row>
    <row r="214" spans="1:19" s="7" customFormat="1" ht="15.75" customHeight="1">
      <c r="A214" s="11"/>
      <c r="B214" s="8"/>
      <c r="C214" s="9"/>
      <c r="D214" s="28" t="s">
        <v>8</v>
      </c>
      <c r="E214" s="33"/>
      <c r="F214" s="11"/>
      <c r="G214" s="32"/>
      <c r="H214" s="28" t="s">
        <v>9</v>
      </c>
      <c r="I214" s="33"/>
      <c r="J214" s="33"/>
      <c r="K214" s="34"/>
      <c r="L214" s="12"/>
      <c r="M214" s="12"/>
      <c r="N214" s="12"/>
      <c r="O214" s="14">
        <f t="shared" si="9"/>
        <v>0</v>
      </c>
      <c r="P214" s="13">
        <f t="shared" si="10"/>
      </c>
      <c r="Q214" s="13"/>
      <c r="S214" s="16"/>
    </row>
    <row r="215" spans="1:19" s="7" customFormat="1" ht="15.75" customHeight="1">
      <c r="A215" s="11"/>
      <c r="B215" s="8"/>
      <c r="C215" s="9"/>
      <c r="D215" s="28" t="s">
        <v>8</v>
      </c>
      <c r="E215" s="33"/>
      <c r="F215" s="11"/>
      <c r="G215" s="32"/>
      <c r="H215" s="28" t="s">
        <v>9</v>
      </c>
      <c r="I215" s="33"/>
      <c r="J215" s="33"/>
      <c r="K215" s="34"/>
      <c r="L215" s="12"/>
      <c r="M215" s="12"/>
      <c r="N215" s="12"/>
      <c r="O215" s="14">
        <f t="shared" si="9"/>
        <v>0</v>
      </c>
      <c r="P215" s="13">
        <f t="shared" si="10"/>
      </c>
      <c r="Q215" s="13"/>
      <c r="S215" s="16"/>
    </row>
    <row r="216" spans="1:19" s="7" customFormat="1" ht="15.75" customHeight="1">
      <c r="A216" s="11"/>
      <c r="B216" s="8"/>
      <c r="C216" s="9"/>
      <c r="D216" s="28" t="s">
        <v>8</v>
      </c>
      <c r="E216" s="33"/>
      <c r="F216" s="11"/>
      <c r="G216" s="32"/>
      <c r="H216" s="28" t="s">
        <v>9</v>
      </c>
      <c r="I216" s="33"/>
      <c r="J216" s="33"/>
      <c r="K216" s="34"/>
      <c r="L216" s="12"/>
      <c r="M216" s="12"/>
      <c r="N216" s="12"/>
      <c r="O216" s="14">
        <f t="shared" si="9"/>
        <v>0</v>
      </c>
      <c r="P216" s="13">
        <f t="shared" si="10"/>
      </c>
      <c r="Q216" s="13"/>
      <c r="S216" s="16"/>
    </row>
    <row r="217" spans="1:19" s="7" customFormat="1" ht="15.75" customHeight="1">
      <c r="A217" s="11"/>
      <c r="B217" s="8"/>
      <c r="C217" s="9"/>
      <c r="D217" s="28" t="s">
        <v>8</v>
      </c>
      <c r="E217" s="33"/>
      <c r="F217" s="11"/>
      <c r="G217" s="32"/>
      <c r="H217" s="28" t="s">
        <v>9</v>
      </c>
      <c r="I217" s="33"/>
      <c r="J217" s="33"/>
      <c r="K217" s="34"/>
      <c r="L217" s="12"/>
      <c r="M217" s="12"/>
      <c r="N217" s="12"/>
      <c r="O217" s="14">
        <f t="shared" si="9"/>
        <v>0</v>
      </c>
      <c r="P217" s="13">
        <f t="shared" si="10"/>
      </c>
      <c r="Q217" s="13"/>
      <c r="S217" s="16"/>
    </row>
    <row r="218" spans="1:19" s="7" customFormat="1" ht="15.75" customHeight="1">
      <c r="A218" s="11"/>
      <c r="B218" s="8"/>
      <c r="C218" s="9"/>
      <c r="D218" s="28" t="s">
        <v>8</v>
      </c>
      <c r="E218" s="33"/>
      <c r="F218" s="11"/>
      <c r="G218" s="32"/>
      <c r="H218" s="28" t="s">
        <v>9</v>
      </c>
      <c r="I218" s="33"/>
      <c r="J218" s="33"/>
      <c r="K218" s="34"/>
      <c r="L218" s="12"/>
      <c r="M218" s="12"/>
      <c r="N218" s="12"/>
      <c r="O218" s="14">
        <f t="shared" si="9"/>
        <v>0</v>
      </c>
      <c r="P218" s="13">
        <f t="shared" si="10"/>
      </c>
      <c r="Q218" s="13"/>
      <c r="S218" s="16"/>
    </row>
    <row r="219" spans="1:19" s="7" customFormat="1" ht="15.75" customHeight="1">
      <c r="A219" s="11"/>
      <c r="B219" s="8"/>
      <c r="C219" s="9"/>
      <c r="D219" s="28" t="s">
        <v>8</v>
      </c>
      <c r="E219" s="33"/>
      <c r="F219" s="11"/>
      <c r="G219" s="32"/>
      <c r="H219" s="28" t="s">
        <v>9</v>
      </c>
      <c r="I219" s="33"/>
      <c r="J219" s="33"/>
      <c r="K219" s="34"/>
      <c r="L219" s="12"/>
      <c r="M219" s="12"/>
      <c r="N219" s="12"/>
      <c r="O219" s="14">
        <f t="shared" si="9"/>
        <v>0</v>
      </c>
      <c r="P219" s="13">
        <f t="shared" si="10"/>
      </c>
      <c r="Q219" s="13"/>
      <c r="S219" s="16"/>
    </row>
    <row r="220" spans="1:19" s="7" customFormat="1" ht="15.75" customHeight="1">
      <c r="A220" s="11"/>
      <c r="B220" s="8"/>
      <c r="C220" s="9"/>
      <c r="D220" s="28" t="s">
        <v>8</v>
      </c>
      <c r="E220" s="33"/>
      <c r="F220" s="11"/>
      <c r="G220" s="32"/>
      <c r="H220" s="28" t="s">
        <v>9</v>
      </c>
      <c r="I220" s="33"/>
      <c r="J220" s="33"/>
      <c r="K220" s="34"/>
      <c r="L220" s="12"/>
      <c r="M220" s="12"/>
      <c r="N220" s="12"/>
      <c r="O220" s="14">
        <f t="shared" si="9"/>
        <v>0</v>
      </c>
      <c r="P220" s="13">
        <f t="shared" si="10"/>
      </c>
      <c r="Q220" s="13"/>
      <c r="S220" s="16"/>
    </row>
    <row r="221" spans="1:19" s="7" customFormat="1" ht="15.75" customHeight="1">
      <c r="A221" s="11"/>
      <c r="B221" s="8"/>
      <c r="C221" s="9"/>
      <c r="D221" s="28" t="s">
        <v>8</v>
      </c>
      <c r="E221" s="33"/>
      <c r="F221" s="11"/>
      <c r="G221" s="32"/>
      <c r="H221" s="28" t="s">
        <v>9</v>
      </c>
      <c r="I221" s="33"/>
      <c r="J221" s="33"/>
      <c r="K221" s="34"/>
      <c r="L221" s="12"/>
      <c r="M221" s="12"/>
      <c r="N221" s="12"/>
      <c r="O221" s="14">
        <f t="shared" si="9"/>
        <v>0</v>
      </c>
      <c r="P221" s="13">
        <f t="shared" si="10"/>
      </c>
      <c r="Q221" s="13"/>
      <c r="S221" s="16"/>
    </row>
    <row r="222" spans="1:19" s="7" customFormat="1" ht="15.75" customHeight="1">
      <c r="A222" s="11"/>
      <c r="B222" s="8"/>
      <c r="C222" s="9"/>
      <c r="D222" s="28" t="s">
        <v>8</v>
      </c>
      <c r="E222" s="33"/>
      <c r="F222" s="11"/>
      <c r="G222" s="32"/>
      <c r="H222" s="28" t="s">
        <v>9</v>
      </c>
      <c r="I222" s="33"/>
      <c r="J222" s="33"/>
      <c r="K222" s="34"/>
      <c r="L222" s="12"/>
      <c r="M222" s="12"/>
      <c r="N222" s="12"/>
      <c r="O222" s="14">
        <f t="shared" si="9"/>
        <v>0</v>
      </c>
      <c r="P222" s="13">
        <f t="shared" si="10"/>
      </c>
      <c r="Q222" s="13"/>
      <c r="S222" s="16"/>
    </row>
    <row r="223" spans="1:19" s="7" customFormat="1" ht="15.75" customHeight="1">
      <c r="A223" s="11"/>
      <c r="B223" s="8"/>
      <c r="C223" s="9"/>
      <c r="D223" s="28" t="s">
        <v>8</v>
      </c>
      <c r="E223" s="33"/>
      <c r="F223" s="11"/>
      <c r="G223" s="32"/>
      <c r="H223" s="28" t="s">
        <v>9</v>
      </c>
      <c r="I223" s="33"/>
      <c r="J223" s="33"/>
      <c r="K223" s="34"/>
      <c r="L223" s="12"/>
      <c r="M223" s="12"/>
      <c r="N223" s="12"/>
      <c r="O223" s="14">
        <f t="shared" si="9"/>
        <v>0</v>
      </c>
      <c r="P223" s="13">
        <f t="shared" si="10"/>
      </c>
      <c r="Q223" s="13"/>
      <c r="S223" s="16"/>
    </row>
    <row r="224" spans="1:19" s="7" customFormat="1" ht="15.75" customHeight="1">
      <c r="A224" s="11"/>
      <c r="B224" s="8"/>
      <c r="C224" s="9"/>
      <c r="D224" s="28" t="s">
        <v>8</v>
      </c>
      <c r="E224" s="33"/>
      <c r="F224" s="11"/>
      <c r="G224" s="32"/>
      <c r="H224" s="28" t="s">
        <v>9</v>
      </c>
      <c r="I224" s="33"/>
      <c r="J224" s="33"/>
      <c r="K224" s="34"/>
      <c r="L224" s="12"/>
      <c r="M224" s="12"/>
      <c r="N224" s="12"/>
      <c r="O224" s="14">
        <f t="shared" si="9"/>
        <v>0</v>
      </c>
      <c r="P224" s="13">
        <f t="shared" si="10"/>
      </c>
      <c r="Q224" s="13"/>
      <c r="S224" s="16"/>
    </row>
    <row r="225" spans="1:19" s="7" customFormat="1" ht="15.75" customHeight="1">
      <c r="A225" s="11"/>
      <c r="B225" s="8"/>
      <c r="C225" s="9"/>
      <c r="D225" s="28" t="s">
        <v>8</v>
      </c>
      <c r="E225" s="33"/>
      <c r="F225" s="11"/>
      <c r="G225" s="32"/>
      <c r="H225" s="28" t="s">
        <v>9</v>
      </c>
      <c r="I225" s="33"/>
      <c r="J225" s="33"/>
      <c r="K225" s="34"/>
      <c r="L225" s="12"/>
      <c r="M225" s="12"/>
      <c r="N225" s="12"/>
      <c r="O225" s="14">
        <f t="shared" si="9"/>
        <v>0</v>
      </c>
      <c r="P225" s="13">
        <f t="shared" si="10"/>
      </c>
      <c r="Q225" s="13"/>
      <c r="S225" s="16"/>
    </row>
    <row r="226" spans="1:19" s="7" customFormat="1" ht="15.75" customHeight="1">
      <c r="A226" s="11"/>
      <c r="B226" s="8"/>
      <c r="C226" s="9"/>
      <c r="D226" s="28" t="s">
        <v>8</v>
      </c>
      <c r="E226" s="33"/>
      <c r="F226" s="11"/>
      <c r="G226" s="32"/>
      <c r="H226" s="28" t="s">
        <v>9</v>
      </c>
      <c r="I226" s="33"/>
      <c r="J226" s="33"/>
      <c r="K226" s="34"/>
      <c r="L226" s="12"/>
      <c r="M226" s="12"/>
      <c r="N226" s="12"/>
      <c r="O226" s="14">
        <f t="shared" si="9"/>
        <v>0</v>
      </c>
      <c r="P226" s="13">
        <f t="shared" si="10"/>
      </c>
      <c r="Q226" s="13"/>
      <c r="S226" s="16"/>
    </row>
    <row r="227" spans="1:19" s="7" customFormat="1" ht="15.75" customHeight="1">
      <c r="A227" s="11"/>
      <c r="B227" s="8"/>
      <c r="C227" s="9"/>
      <c r="D227" s="28" t="s">
        <v>8</v>
      </c>
      <c r="E227" s="33"/>
      <c r="F227" s="11"/>
      <c r="G227" s="32"/>
      <c r="H227" s="28" t="s">
        <v>9</v>
      </c>
      <c r="I227" s="33"/>
      <c r="J227" s="33"/>
      <c r="K227" s="34"/>
      <c r="L227" s="12"/>
      <c r="M227" s="12"/>
      <c r="N227" s="12"/>
      <c r="O227" s="14">
        <f t="shared" si="9"/>
        <v>0</v>
      </c>
      <c r="P227" s="13">
        <f t="shared" si="10"/>
      </c>
      <c r="Q227" s="13"/>
      <c r="S227" s="16"/>
    </row>
    <row r="228" spans="1:19" s="7" customFormat="1" ht="15.75" customHeight="1">
      <c r="A228" s="11"/>
      <c r="B228" s="8"/>
      <c r="C228" s="9"/>
      <c r="D228" s="28" t="s">
        <v>8</v>
      </c>
      <c r="E228" s="33"/>
      <c r="F228" s="11"/>
      <c r="G228" s="32"/>
      <c r="H228" s="28" t="s">
        <v>9</v>
      </c>
      <c r="I228" s="33"/>
      <c r="J228" s="33"/>
      <c r="K228" s="34"/>
      <c r="L228" s="12"/>
      <c r="M228" s="12"/>
      <c r="N228" s="12"/>
      <c r="O228" s="14">
        <f t="shared" si="9"/>
        <v>0</v>
      </c>
      <c r="P228" s="13">
        <f t="shared" si="10"/>
      </c>
      <c r="Q228" s="13"/>
      <c r="S228" s="16"/>
    </row>
    <row r="229" spans="1:19" s="7" customFormat="1" ht="15.75" customHeight="1">
      <c r="A229" s="11"/>
      <c r="B229" s="8"/>
      <c r="C229" s="9"/>
      <c r="D229" s="28" t="s">
        <v>8</v>
      </c>
      <c r="E229" s="33"/>
      <c r="F229" s="11"/>
      <c r="G229" s="32"/>
      <c r="H229" s="28" t="s">
        <v>9</v>
      </c>
      <c r="I229" s="33"/>
      <c r="J229" s="33"/>
      <c r="K229" s="34"/>
      <c r="L229" s="12"/>
      <c r="M229" s="12"/>
      <c r="N229" s="12"/>
      <c r="O229" s="14">
        <f t="shared" si="9"/>
        <v>0</v>
      </c>
      <c r="P229" s="13">
        <f t="shared" si="10"/>
      </c>
      <c r="Q229" s="13"/>
      <c r="S229" s="16"/>
    </row>
    <row r="230" spans="1:19" s="7" customFormat="1" ht="15.75" customHeight="1">
      <c r="A230" s="11"/>
      <c r="B230" s="8"/>
      <c r="C230" s="9"/>
      <c r="D230" s="28" t="s">
        <v>8</v>
      </c>
      <c r="E230" s="33"/>
      <c r="F230" s="11"/>
      <c r="G230" s="32"/>
      <c r="H230" s="28" t="s">
        <v>9</v>
      </c>
      <c r="I230" s="33"/>
      <c r="J230" s="33"/>
      <c r="K230" s="34"/>
      <c r="L230" s="12"/>
      <c r="M230" s="12"/>
      <c r="N230" s="12"/>
      <c r="O230" s="14">
        <f t="shared" si="9"/>
        <v>0</v>
      </c>
      <c r="P230" s="13">
        <f t="shared" si="10"/>
      </c>
      <c r="Q230" s="13"/>
      <c r="S230" s="16"/>
    </row>
    <row r="231" spans="1:19" s="7" customFormat="1" ht="15.75" customHeight="1">
      <c r="A231" s="11"/>
      <c r="B231" s="8"/>
      <c r="C231" s="9"/>
      <c r="D231" s="28" t="s">
        <v>8</v>
      </c>
      <c r="E231" s="33"/>
      <c r="F231" s="11"/>
      <c r="G231" s="32"/>
      <c r="H231" s="28" t="s">
        <v>9</v>
      </c>
      <c r="I231" s="33"/>
      <c r="J231" s="33"/>
      <c r="K231" s="34"/>
      <c r="L231" s="12"/>
      <c r="M231" s="12"/>
      <c r="N231" s="12"/>
      <c r="O231" s="14">
        <f t="shared" si="9"/>
        <v>0</v>
      </c>
      <c r="P231" s="13">
        <f t="shared" si="10"/>
      </c>
      <c r="Q231" s="13"/>
      <c r="S231" s="16"/>
    </row>
    <row r="232" spans="1:19" s="7" customFormat="1" ht="15.75" customHeight="1">
      <c r="A232" s="11"/>
      <c r="B232" s="8"/>
      <c r="C232" s="9"/>
      <c r="D232" s="28" t="s">
        <v>8</v>
      </c>
      <c r="E232" s="33"/>
      <c r="F232" s="11"/>
      <c r="G232" s="32"/>
      <c r="H232" s="28" t="s">
        <v>9</v>
      </c>
      <c r="I232" s="33"/>
      <c r="J232" s="33"/>
      <c r="K232" s="34"/>
      <c r="L232" s="12"/>
      <c r="M232" s="12"/>
      <c r="N232" s="12"/>
      <c r="O232" s="14">
        <f t="shared" si="9"/>
        <v>0</v>
      </c>
      <c r="P232" s="13">
        <f t="shared" si="10"/>
      </c>
      <c r="Q232" s="13"/>
      <c r="S232" s="16"/>
    </row>
    <row r="233" spans="1:19" s="7" customFormat="1" ht="15.75" customHeight="1">
      <c r="A233" s="11"/>
      <c r="B233" s="8"/>
      <c r="C233" s="9"/>
      <c r="D233" s="28" t="s">
        <v>8</v>
      </c>
      <c r="E233" s="33"/>
      <c r="F233" s="11"/>
      <c r="G233" s="32"/>
      <c r="H233" s="28" t="s">
        <v>9</v>
      </c>
      <c r="I233" s="33"/>
      <c r="J233" s="33"/>
      <c r="K233" s="34"/>
      <c r="L233" s="12"/>
      <c r="M233" s="12"/>
      <c r="N233" s="12"/>
      <c r="O233" s="14">
        <f t="shared" si="9"/>
        <v>0</v>
      </c>
      <c r="P233" s="13">
        <f t="shared" si="10"/>
      </c>
      <c r="Q233" s="13"/>
      <c r="S233" s="16"/>
    </row>
    <row r="234" spans="1:19" s="7" customFormat="1" ht="15.75" customHeight="1">
      <c r="A234" s="11"/>
      <c r="B234" s="8"/>
      <c r="C234" s="9"/>
      <c r="D234" s="28" t="s">
        <v>8</v>
      </c>
      <c r="E234" s="33"/>
      <c r="F234" s="11"/>
      <c r="G234" s="32"/>
      <c r="H234" s="28" t="s">
        <v>9</v>
      </c>
      <c r="I234" s="33"/>
      <c r="J234" s="33"/>
      <c r="K234" s="34"/>
      <c r="L234" s="12"/>
      <c r="M234" s="12"/>
      <c r="N234" s="12"/>
      <c r="O234" s="14">
        <f t="shared" si="9"/>
        <v>0</v>
      </c>
      <c r="P234" s="13">
        <f t="shared" si="10"/>
      </c>
      <c r="Q234" s="13"/>
      <c r="S234" s="16"/>
    </row>
    <row r="235" spans="1:19" s="7" customFormat="1" ht="15.75" customHeight="1">
      <c r="A235" s="11"/>
      <c r="B235" s="8"/>
      <c r="C235" s="9"/>
      <c r="D235" s="28" t="s">
        <v>8</v>
      </c>
      <c r="E235" s="33"/>
      <c r="F235" s="11"/>
      <c r="G235" s="32"/>
      <c r="H235" s="28" t="s">
        <v>9</v>
      </c>
      <c r="I235" s="33"/>
      <c r="J235" s="33"/>
      <c r="K235" s="34"/>
      <c r="L235" s="12"/>
      <c r="M235" s="12"/>
      <c r="N235" s="12"/>
      <c r="O235" s="14">
        <f t="shared" si="9"/>
        <v>0</v>
      </c>
      <c r="P235" s="13">
        <f t="shared" si="10"/>
      </c>
      <c r="Q235" s="13"/>
      <c r="S235" s="16"/>
    </row>
    <row r="236" spans="1:19" s="7" customFormat="1" ht="15.75" customHeight="1">
      <c r="A236" s="11"/>
      <c r="B236" s="8"/>
      <c r="C236" s="9"/>
      <c r="D236" s="28" t="s">
        <v>8</v>
      </c>
      <c r="E236" s="33"/>
      <c r="F236" s="11"/>
      <c r="G236" s="32"/>
      <c r="H236" s="28" t="s">
        <v>9</v>
      </c>
      <c r="I236" s="33"/>
      <c r="J236" s="33"/>
      <c r="K236" s="34"/>
      <c r="L236" s="12"/>
      <c r="M236" s="12"/>
      <c r="N236" s="12"/>
      <c r="O236" s="14">
        <f t="shared" si="9"/>
        <v>0</v>
      </c>
      <c r="P236" s="13">
        <f t="shared" si="10"/>
      </c>
      <c r="Q236" s="13"/>
      <c r="S236" s="16"/>
    </row>
    <row r="237" spans="1:19" s="7" customFormat="1" ht="15.75" customHeight="1">
      <c r="A237" s="11"/>
      <c r="B237" s="8"/>
      <c r="C237" s="9"/>
      <c r="D237" s="28" t="s">
        <v>8</v>
      </c>
      <c r="E237" s="33"/>
      <c r="F237" s="11"/>
      <c r="G237" s="32"/>
      <c r="H237" s="28" t="s">
        <v>9</v>
      </c>
      <c r="I237" s="33"/>
      <c r="J237" s="33"/>
      <c r="K237" s="34"/>
      <c r="L237" s="12"/>
      <c r="M237" s="12"/>
      <c r="N237" s="12"/>
      <c r="O237" s="14">
        <f t="shared" si="9"/>
        <v>0</v>
      </c>
      <c r="P237" s="13">
        <f t="shared" si="10"/>
      </c>
      <c r="Q237" s="13"/>
      <c r="S237" s="16"/>
    </row>
    <row r="238" spans="1:19" s="7" customFormat="1" ht="15.75" customHeight="1">
      <c r="A238" s="11"/>
      <c r="B238" s="8"/>
      <c r="C238" s="9"/>
      <c r="D238" s="28" t="s">
        <v>8</v>
      </c>
      <c r="E238" s="33"/>
      <c r="F238" s="11"/>
      <c r="G238" s="32"/>
      <c r="H238" s="28" t="s">
        <v>9</v>
      </c>
      <c r="I238" s="33"/>
      <c r="J238" s="33"/>
      <c r="K238" s="34"/>
      <c r="L238" s="12"/>
      <c r="M238" s="12"/>
      <c r="N238" s="12"/>
      <c r="O238" s="14">
        <f t="shared" si="9"/>
        <v>0</v>
      </c>
      <c r="P238" s="13">
        <f t="shared" si="10"/>
      </c>
      <c r="Q238" s="13"/>
      <c r="S238" s="16"/>
    </row>
    <row r="239" spans="1:19" s="7" customFormat="1" ht="15.75" customHeight="1">
      <c r="A239" s="11"/>
      <c r="B239" s="8"/>
      <c r="C239" s="9"/>
      <c r="D239" s="28" t="s">
        <v>8</v>
      </c>
      <c r="E239" s="33"/>
      <c r="F239" s="11"/>
      <c r="G239" s="32"/>
      <c r="H239" s="28" t="s">
        <v>9</v>
      </c>
      <c r="I239" s="33"/>
      <c r="J239" s="33"/>
      <c r="K239" s="34"/>
      <c r="L239" s="12"/>
      <c r="M239" s="12"/>
      <c r="N239" s="12"/>
      <c r="O239" s="14">
        <f t="shared" si="9"/>
        <v>0</v>
      </c>
      <c r="P239" s="13">
        <f t="shared" si="10"/>
      </c>
      <c r="Q239" s="13"/>
      <c r="S239" s="16"/>
    </row>
    <row r="240" spans="1:19" s="7" customFormat="1" ht="15.75" customHeight="1">
      <c r="A240" s="11"/>
      <c r="B240" s="8"/>
      <c r="C240" s="9"/>
      <c r="D240" s="28" t="s">
        <v>8</v>
      </c>
      <c r="E240" s="33"/>
      <c r="F240" s="11"/>
      <c r="G240" s="32"/>
      <c r="H240" s="28" t="s">
        <v>9</v>
      </c>
      <c r="I240" s="33"/>
      <c r="J240" s="33"/>
      <c r="K240" s="34"/>
      <c r="L240" s="12"/>
      <c r="M240" s="12"/>
      <c r="N240" s="12"/>
      <c r="O240" s="14">
        <f t="shared" si="9"/>
        <v>0</v>
      </c>
      <c r="P240" s="13">
        <f t="shared" si="10"/>
      </c>
      <c r="Q240" s="13"/>
      <c r="S240" s="16"/>
    </row>
    <row r="241" spans="1:19" s="7" customFormat="1" ht="15.75" customHeight="1">
      <c r="A241" s="11"/>
      <c r="B241" s="8"/>
      <c r="C241" s="9"/>
      <c r="D241" s="28" t="s">
        <v>8</v>
      </c>
      <c r="E241" s="33"/>
      <c r="F241" s="11"/>
      <c r="G241" s="32"/>
      <c r="H241" s="28" t="s">
        <v>9</v>
      </c>
      <c r="I241" s="33"/>
      <c r="J241" s="33"/>
      <c r="K241" s="34"/>
      <c r="L241" s="12"/>
      <c r="M241" s="12"/>
      <c r="N241" s="12"/>
      <c r="O241" s="14">
        <f t="shared" si="9"/>
        <v>0</v>
      </c>
      <c r="P241" s="13">
        <f t="shared" si="10"/>
      </c>
      <c r="Q241" s="13"/>
      <c r="S241" s="16"/>
    </row>
    <row r="242" spans="1:19" s="7" customFormat="1" ht="15.75" customHeight="1">
      <c r="A242" s="11"/>
      <c r="B242" s="8"/>
      <c r="C242" s="9"/>
      <c r="D242" s="28" t="s">
        <v>8</v>
      </c>
      <c r="E242" s="33"/>
      <c r="F242" s="11"/>
      <c r="G242" s="32"/>
      <c r="H242" s="28" t="s">
        <v>9</v>
      </c>
      <c r="I242" s="33"/>
      <c r="J242" s="33"/>
      <c r="K242" s="34"/>
      <c r="L242" s="12"/>
      <c r="M242" s="12"/>
      <c r="N242" s="12"/>
      <c r="O242" s="14">
        <f t="shared" si="9"/>
        <v>0</v>
      </c>
      <c r="P242" s="13">
        <f t="shared" si="10"/>
      </c>
      <c r="Q242" s="13"/>
      <c r="S242" s="16"/>
    </row>
    <row r="243" spans="1:19" s="7" customFormat="1" ht="15.75" customHeight="1">
      <c r="A243" s="11"/>
      <c r="B243" s="8"/>
      <c r="C243" s="9"/>
      <c r="D243" s="28" t="s">
        <v>8</v>
      </c>
      <c r="E243" s="33"/>
      <c r="F243" s="11"/>
      <c r="G243" s="32"/>
      <c r="H243" s="28" t="s">
        <v>9</v>
      </c>
      <c r="I243" s="33"/>
      <c r="J243" s="33"/>
      <c r="K243" s="34"/>
      <c r="L243" s="12"/>
      <c r="M243" s="12"/>
      <c r="N243" s="12"/>
      <c r="O243" s="14">
        <f t="shared" si="9"/>
        <v>0</v>
      </c>
      <c r="P243" s="13">
        <f t="shared" si="10"/>
      </c>
      <c r="Q243" s="13"/>
      <c r="S243" s="16"/>
    </row>
    <row r="244" spans="1:19" s="7" customFormat="1" ht="15.75" customHeight="1">
      <c r="A244" s="11"/>
      <c r="B244" s="8"/>
      <c r="C244" s="9"/>
      <c r="D244" s="28" t="s">
        <v>8</v>
      </c>
      <c r="E244" s="33"/>
      <c r="F244" s="11"/>
      <c r="G244" s="32"/>
      <c r="H244" s="28" t="s">
        <v>9</v>
      </c>
      <c r="I244" s="33"/>
      <c r="J244" s="33"/>
      <c r="K244" s="34"/>
      <c r="L244" s="12"/>
      <c r="M244" s="12"/>
      <c r="N244" s="12"/>
      <c r="O244" s="14">
        <f t="shared" si="9"/>
        <v>0</v>
      </c>
      <c r="P244" s="13">
        <f t="shared" si="10"/>
      </c>
      <c r="Q244" s="13"/>
      <c r="S244" s="16"/>
    </row>
    <row r="245" spans="1:19" s="7" customFormat="1" ht="15.75" customHeight="1">
      <c r="A245" s="11"/>
      <c r="B245" s="8"/>
      <c r="C245" s="9"/>
      <c r="D245" s="28" t="s">
        <v>8</v>
      </c>
      <c r="E245" s="33"/>
      <c r="F245" s="11"/>
      <c r="G245" s="32"/>
      <c r="H245" s="28" t="s">
        <v>9</v>
      </c>
      <c r="I245" s="33"/>
      <c r="J245" s="33"/>
      <c r="K245" s="34"/>
      <c r="L245" s="12"/>
      <c r="M245" s="12"/>
      <c r="N245" s="12"/>
      <c r="O245" s="14">
        <f t="shared" si="9"/>
        <v>0</v>
      </c>
      <c r="P245" s="13">
        <f t="shared" si="10"/>
      </c>
      <c r="Q245" s="13"/>
      <c r="S245" s="16"/>
    </row>
    <row r="246" spans="1:19" s="7" customFormat="1" ht="15.75" customHeight="1">
      <c r="A246" s="11"/>
      <c r="B246" s="8"/>
      <c r="C246" s="9"/>
      <c r="D246" s="28" t="s">
        <v>8</v>
      </c>
      <c r="E246" s="33"/>
      <c r="F246" s="11"/>
      <c r="G246" s="32"/>
      <c r="H246" s="28" t="s">
        <v>9</v>
      </c>
      <c r="I246" s="33"/>
      <c r="J246" s="33"/>
      <c r="K246" s="34"/>
      <c r="L246" s="12"/>
      <c r="M246" s="12"/>
      <c r="N246" s="12"/>
      <c r="O246" s="14">
        <f t="shared" si="9"/>
        <v>0</v>
      </c>
      <c r="P246" s="13">
        <f t="shared" si="10"/>
      </c>
      <c r="Q246" s="13"/>
      <c r="S246" s="16"/>
    </row>
    <row r="247" spans="1:19" s="7" customFormat="1" ht="15.75" customHeight="1">
      <c r="A247" s="11"/>
      <c r="B247" s="8"/>
      <c r="C247" s="9"/>
      <c r="D247" s="28" t="s">
        <v>8</v>
      </c>
      <c r="E247" s="33"/>
      <c r="F247" s="11"/>
      <c r="G247" s="32"/>
      <c r="H247" s="28" t="s">
        <v>9</v>
      </c>
      <c r="I247" s="33"/>
      <c r="J247" s="33"/>
      <c r="K247" s="34"/>
      <c r="L247" s="12"/>
      <c r="M247" s="12"/>
      <c r="N247" s="12"/>
      <c r="O247" s="14">
        <f t="shared" si="9"/>
        <v>0</v>
      </c>
      <c r="P247" s="13">
        <f t="shared" si="10"/>
      </c>
      <c r="Q247" s="13"/>
      <c r="S247" s="16"/>
    </row>
    <row r="248" spans="1:19" s="7" customFormat="1" ht="15.75" customHeight="1">
      <c r="A248" s="11"/>
      <c r="B248" s="8"/>
      <c r="C248" s="9"/>
      <c r="D248" s="28" t="s">
        <v>8</v>
      </c>
      <c r="E248" s="33"/>
      <c r="F248" s="11"/>
      <c r="G248" s="32"/>
      <c r="H248" s="28" t="s">
        <v>9</v>
      </c>
      <c r="I248" s="33"/>
      <c r="J248" s="33"/>
      <c r="K248" s="34"/>
      <c r="L248" s="12"/>
      <c r="M248" s="12"/>
      <c r="N248" s="12"/>
      <c r="O248" s="14">
        <f t="shared" si="9"/>
        <v>0</v>
      </c>
      <c r="P248" s="13">
        <f t="shared" si="10"/>
      </c>
      <c r="Q248" s="13"/>
      <c r="S248" s="16"/>
    </row>
    <row r="249" spans="1:19" s="7" customFormat="1" ht="15.75" customHeight="1">
      <c r="A249" s="11"/>
      <c r="B249" s="8"/>
      <c r="C249" s="9"/>
      <c r="D249" s="28" t="s">
        <v>8</v>
      </c>
      <c r="E249" s="33"/>
      <c r="F249" s="11"/>
      <c r="G249" s="32"/>
      <c r="H249" s="28" t="s">
        <v>9</v>
      </c>
      <c r="I249" s="33"/>
      <c r="J249" s="33"/>
      <c r="K249" s="34"/>
      <c r="L249" s="12"/>
      <c r="M249" s="12"/>
      <c r="N249" s="12"/>
      <c r="O249" s="14">
        <f t="shared" si="9"/>
        <v>0</v>
      </c>
      <c r="P249" s="13">
        <f t="shared" si="10"/>
      </c>
      <c r="Q249" s="13"/>
      <c r="S249" s="16"/>
    </row>
    <row r="250" spans="1:19" s="7" customFormat="1" ht="15.75" customHeight="1">
      <c r="A250" s="11"/>
      <c r="B250" s="8"/>
      <c r="C250" s="9"/>
      <c r="D250" s="28" t="s">
        <v>8</v>
      </c>
      <c r="E250" s="33"/>
      <c r="F250" s="11"/>
      <c r="G250" s="32"/>
      <c r="H250" s="28" t="s">
        <v>9</v>
      </c>
      <c r="I250" s="33"/>
      <c r="J250" s="33"/>
      <c r="K250" s="34"/>
      <c r="L250" s="12"/>
      <c r="M250" s="12"/>
      <c r="N250" s="12"/>
      <c r="O250" s="14">
        <f t="shared" si="9"/>
        <v>0</v>
      </c>
      <c r="P250" s="13">
        <f t="shared" si="10"/>
      </c>
      <c r="Q250" s="13"/>
      <c r="S250" s="16"/>
    </row>
    <row r="251" spans="1:19" s="7" customFormat="1" ht="15.75" customHeight="1">
      <c r="A251" s="11"/>
      <c r="B251" s="8"/>
      <c r="C251" s="9"/>
      <c r="D251" s="28" t="s">
        <v>8</v>
      </c>
      <c r="E251" s="33"/>
      <c r="F251" s="11"/>
      <c r="G251" s="32"/>
      <c r="H251" s="28" t="s">
        <v>9</v>
      </c>
      <c r="I251" s="33"/>
      <c r="J251" s="33"/>
      <c r="K251" s="34"/>
      <c r="L251" s="12"/>
      <c r="M251" s="12"/>
      <c r="N251" s="12"/>
      <c r="O251" s="14">
        <f t="shared" si="9"/>
        <v>0</v>
      </c>
      <c r="P251" s="13">
        <f t="shared" si="10"/>
      </c>
      <c r="Q251" s="13"/>
      <c r="S251" s="16"/>
    </row>
    <row r="252" spans="1:19" s="7" customFormat="1" ht="15.75" customHeight="1">
      <c r="A252" s="11"/>
      <c r="B252" s="8"/>
      <c r="C252" s="9"/>
      <c r="D252" s="28" t="s">
        <v>8</v>
      </c>
      <c r="E252" s="33"/>
      <c r="F252" s="11"/>
      <c r="G252" s="32"/>
      <c r="H252" s="28" t="s">
        <v>9</v>
      </c>
      <c r="I252" s="33"/>
      <c r="J252" s="33"/>
      <c r="K252" s="34"/>
      <c r="L252" s="12"/>
      <c r="M252" s="12"/>
      <c r="N252" s="12"/>
      <c r="O252" s="14">
        <f t="shared" si="9"/>
        <v>0</v>
      </c>
      <c r="P252" s="13">
        <f t="shared" si="10"/>
      </c>
      <c r="Q252" s="13"/>
      <c r="S252" s="16"/>
    </row>
    <row r="253" spans="1:19" s="7" customFormat="1" ht="15.75" customHeight="1">
      <c r="A253" s="11"/>
      <c r="B253" s="8"/>
      <c r="C253" s="9"/>
      <c r="D253" s="28" t="s">
        <v>8</v>
      </c>
      <c r="E253" s="33"/>
      <c r="F253" s="11"/>
      <c r="G253" s="32"/>
      <c r="H253" s="28" t="s">
        <v>9</v>
      </c>
      <c r="I253" s="33"/>
      <c r="J253" s="33"/>
      <c r="K253" s="34"/>
      <c r="L253" s="12"/>
      <c r="M253" s="12"/>
      <c r="N253" s="12"/>
      <c r="O253" s="14">
        <f t="shared" si="9"/>
        <v>0</v>
      </c>
      <c r="P253" s="13">
        <f t="shared" si="10"/>
      </c>
      <c r="Q253" s="13"/>
      <c r="S253" s="16"/>
    </row>
    <row r="254" spans="1:19" s="7" customFormat="1" ht="15.75" customHeight="1">
      <c r="A254" s="11"/>
      <c r="B254" s="8"/>
      <c r="C254" s="9"/>
      <c r="D254" s="28" t="s">
        <v>8</v>
      </c>
      <c r="E254" s="33"/>
      <c r="F254" s="11"/>
      <c r="G254" s="32"/>
      <c r="H254" s="28" t="s">
        <v>9</v>
      </c>
      <c r="I254" s="33"/>
      <c r="J254" s="33"/>
      <c r="K254" s="34"/>
      <c r="L254" s="12"/>
      <c r="M254" s="12"/>
      <c r="N254" s="12"/>
      <c r="O254" s="14">
        <f t="shared" si="9"/>
        <v>0</v>
      </c>
      <c r="P254" s="13">
        <f t="shared" si="10"/>
      </c>
      <c r="Q254" s="13"/>
      <c r="S254" s="16"/>
    </row>
    <row r="255" spans="1:19" s="7" customFormat="1" ht="15.75" customHeight="1">
      <c r="A255" s="11"/>
      <c r="B255" s="8"/>
      <c r="C255" s="9"/>
      <c r="D255" s="28" t="s">
        <v>8</v>
      </c>
      <c r="E255" s="33"/>
      <c r="F255" s="11"/>
      <c r="G255" s="32"/>
      <c r="H255" s="28" t="s">
        <v>9</v>
      </c>
      <c r="I255" s="33"/>
      <c r="J255" s="33"/>
      <c r="K255" s="34"/>
      <c r="L255" s="12"/>
      <c r="M255" s="12"/>
      <c r="N255" s="12"/>
      <c r="O255" s="14">
        <f t="shared" si="9"/>
        <v>0</v>
      </c>
      <c r="P255" s="13">
        <f t="shared" si="10"/>
      </c>
      <c r="Q255" s="13"/>
      <c r="S255" s="16"/>
    </row>
    <row r="256" spans="1:19" s="7" customFormat="1" ht="15.75" customHeight="1">
      <c r="A256" s="11"/>
      <c r="B256" s="8"/>
      <c r="C256" s="9"/>
      <c r="D256" s="28" t="s">
        <v>8</v>
      </c>
      <c r="E256" s="33"/>
      <c r="F256" s="11"/>
      <c r="G256" s="32"/>
      <c r="H256" s="28" t="s">
        <v>9</v>
      </c>
      <c r="I256" s="33"/>
      <c r="J256" s="33"/>
      <c r="K256" s="34"/>
      <c r="L256" s="12"/>
      <c r="M256" s="12"/>
      <c r="N256" s="12"/>
      <c r="O256" s="14">
        <f t="shared" si="9"/>
        <v>0</v>
      </c>
      <c r="P256" s="13">
        <f t="shared" si="10"/>
      </c>
      <c r="Q256" s="13"/>
      <c r="S256" s="16"/>
    </row>
    <row r="257" spans="1:19" s="7" customFormat="1" ht="15.75" customHeight="1">
      <c r="A257" s="11"/>
      <c r="B257" s="8"/>
      <c r="C257" s="9"/>
      <c r="D257" s="28" t="s">
        <v>8</v>
      </c>
      <c r="E257" s="33"/>
      <c r="F257" s="11"/>
      <c r="G257" s="32"/>
      <c r="H257" s="28" t="s">
        <v>9</v>
      </c>
      <c r="I257" s="33"/>
      <c r="J257" s="33"/>
      <c r="K257" s="34"/>
      <c r="L257" s="12"/>
      <c r="M257" s="12"/>
      <c r="N257" s="12"/>
      <c r="O257" s="14">
        <f aca="true" t="shared" si="11" ref="O257:O320">ROUNDUP($N257*3.2808,0)</f>
        <v>0</v>
      </c>
      <c r="P257" s="13">
        <f t="shared" si="10"/>
      </c>
      <c r="Q257" s="13"/>
      <c r="S257" s="16"/>
    </row>
    <row r="258" spans="1:19" s="7" customFormat="1" ht="15.75" customHeight="1">
      <c r="A258" s="11"/>
      <c r="B258" s="8"/>
      <c r="C258" s="9"/>
      <c r="D258" s="28" t="s">
        <v>8</v>
      </c>
      <c r="E258" s="33"/>
      <c r="F258" s="11"/>
      <c r="G258" s="32"/>
      <c r="H258" s="28" t="s">
        <v>9</v>
      </c>
      <c r="I258" s="33"/>
      <c r="J258" s="33"/>
      <c r="K258" s="34"/>
      <c r="L258" s="12"/>
      <c r="M258" s="12"/>
      <c r="N258" s="12"/>
      <c r="O258" s="14">
        <f t="shared" si="11"/>
        <v>0</v>
      </c>
      <c r="P258" s="13">
        <f aca="true" t="shared" si="12" ref="P258:P321">IF(L258&lt;&gt;"",-L258-$C$2,"")</f>
      </c>
      <c r="Q258" s="13"/>
      <c r="S258" s="16"/>
    </row>
    <row r="259" spans="1:19" s="7" customFormat="1" ht="15.75" customHeight="1">
      <c r="A259" s="11"/>
      <c r="B259" s="8"/>
      <c r="C259" s="9"/>
      <c r="D259" s="28" t="s">
        <v>8</v>
      </c>
      <c r="E259" s="33"/>
      <c r="F259" s="11"/>
      <c r="G259" s="32"/>
      <c r="H259" s="28" t="s">
        <v>9</v>
      </c>
      <c r="I259" s="33"/>
      <c r="J259" s="33"/>
      <c r="K259" s="34"/>
      <c r="L259" s="12"/>
      <c r="M259" s="12"/>
      <c r="N259" s="12"/>
      <c r="O259" s="14">
        <f t="shared" si="11"/>
        <v>0</v>
      </c>
      <c r="P259" s="13">
        <f t="shared" si="12"/>
      </c>
      <c r="Q259" s="13"/>
      <c r="S259" s="16"/>
    </row>
    <row r="260" spans="1:19" s="7" customFormat="1" ht="15.75" customHeight="1">
      <c r="A260" s="11"/>
      <c r="B260" s="8"/>
      <c r="C260" s="9"/>
      <c r="D260" s="28" t="s">
        <v>8</v>
      </c>
      <c r="E260" s="33"/>
      <c r="F260" s="11"/>
      <c r="G260" s="32"/>
      <c r="H260" s="28" t="s">
        <v>9</v>
      </c>
      <c r="I260" s="33"/>
      <c r="J260" s="33"/>
      <c r="K260" s="34"/>
      <c r="L260" s="12"/>
      <c r="M260" s="12"/>
      <c r="N260" s="12"/>
      <c r="O260" s="14">
        <f t="shared" si="11"/>
        <v>0</v>
      </c>
      <c r="P260" s="13">
        <f t="shared" si="12"/>
      </c>
      <c r="Q260" s="13"/>
      <c r="S260" s="16"/>
    </row>
    <row r="261" spans="1:19" s="7" customFormat="1" ht="15.75" customHeight="1">
      <c r="A261" s="11"/>
      <c r="B261" s="8"/>
      <c r="C261" s="9"/>
      <c r="D261" s="28" t="s">
        <v>8</v>
      </c>
      <c r="E261" s="33"/>
      <c r="F261" s="11"/>
      <c r="G261" s="32"/>
      <c r="H261" s="28" t="s">
        <v>9</v>
      </c>
      <c r="I261" s="33"/>
      <c r="J261" s="33"/>
      <c r="K261" s="34"/>
      <c r="L261" s="12"/>
      <c r="M261" s="12"/>
      <c r="N261" s="12"/>
      <c r="O261" s="14">
        <f t="shared" si="11"/>
        <v>0</v>
      </c>
      <c r="P261" s="13">
        <f t="shared" si="12"/>
      </c>
      <c r="Q261" s="13"/>
      <c r="S261" s="16"/>
    </row>
    <row r="262" spans="1:19" s="7" customFormat="1" ht="15.75" customHeight="1">
      <c r="A262" s="11"/>
      <c r="B262" s="8"/>
      <c r="C262" s="9"/>
      <c r="D262" s="28" t="s">
        <v>8</v>
      </c>
      <c r="E262" s="33"/>
      <c r="F262" s="11"/>
      <c r="G262" s="32"/>
      <c r="H262" s="28" t="s">
        <v>9</v>
      </c>
      <c r="I262" s="33"/>
      <c r="J262" s="33"/>
      <c r="K262" s="34"/>
      <c r="L262" s="12"/>
      <c r="M262" s="12"/>
      <c r="N262" s="12"/>
      <c r="O262" s="14">
        <f t="shared" si="11"/>
        <v>0</v>
      </c>
      <c r="P262" s="13">
        <f t="shared" si="12"/>
      </c>
      <c r="Q262" s="13"/>
      <c r="S262" s="16"/>
    </row>
    <row r="263" spans="1:19" s="7" customFormat="1" ht="15.75" customHeight="1">
      <c r="A263" s="11"/>
      <c r="B263" s="8"/>
      <c r="C263" s="9"/>
      <c r="D263" s="28" t="s">
        <v>8</v>
      </c>
      <c r="E263" s="33"/>
      <c r="F263" s="11"/>
      <c r="G263" s="32"/>
      <c r="H263" s="28" t="s">
        <v>9</v>
      </c>
      <c r="I263" s="33"/>
      <c r="J263" s="33"/>
      <c r="K263" s="34"/>
      <c r="L263" s="12"/>
      <c r="M263" s="12"/>
      <c r="N263" s="12"/>
      <c r="O263" s="14">
        <f t="shared" si="11"/>
        <v>0</v>
      </c>
      <c r="P263" s="13">
        <f t="shared" si="12"/>
      </c>
      <c r="Q263" s="13"/>
      <c r="S263" s="16"/>
    </row>
    <row r="264" spans="1:19" s="7" customFormat="1" ht="15.75" customHeight="1">
      <c r="A264" s="11"/>
      <c r="B264" s="8"/>
      <c r="C264" s="9"/>
      <c r="D264" s="28" t="s">
        <v>8</v>
      </c>
      <c r="E264" s="33"/>
      <c r="F264" s="11"/>
      <c r="G264" s="32"/>
      <c r="H264" s="28" t="s">
        <v>9</v>
      </c>
      <c r="I264" s="33"/>
      <c r="J264" s="33"/>
      <c r="K264" s="34"/>
      <c r="L264" s="12"/>
      <c r="M264" s="12"/>
      <c r="N264" s="12"/>
      <c r="O264" s="14">
        <f t="shared" si="11"/>
        <v>0</v>
      </c>
      <c r="P264" s="13">
        <f t="shared" si="12"/>
      </c>
      <c r="Q264" s="13"/>
      <c r="S264" s="16"/>
    </row>
    <row r="265" spans="1:19" s="7" customFormat="1" ht="15.75" customHeight="1">
      <c r="A265" s="11"/>
      <c r="B265" s="8"/>
      <c r="C265" s="9"/>
      <c r="D265" s="28" t="s">
        <v>8</v>
      </c>
      <c r="E265" s="33"/>
      <c r="F265" s="11"/>
      <c r="G265" s="32"/>
      <c r="H265" s="28" t="s">
        <v>9</v>
      </c>
      <c r="I265" s="33"/>
      <c r="J265" s="33"/>
      <c r="K265" s="34"/>
      <c r="L265" s="12"/>
      <c r="M265" s="12"/>
      <c r="N265" s="12"/>
      <c r="O265" s="14">
        <f t="shared" si="11"/>
        <v>0</v>
      </c>
      <c r="P265" s="13">
        <f t="shared" si="12"/>
      </c>
      <c r="Q265" s="13"/>
      <c r="S265" s="16"/>
    </row>
    <row r="266" spans="1:19" s="7" customFormat="1" ht="15.75" customHeight="1">
      <c r="A266" s="11"/>
      <c r="B266" s="8"/>
      <c r="C266" s="9"/>
      <c r="D266" s="28" t="s">
        <v>8</v>
      </c>
      <c r="E266" s="33"/>
      <c r="F266" s="11"/>
      <c r="G266" s="32"/>
      <c r="H266" s="28" t="s">
        <v>9</v>
      </c>
      <c r="I266" s="33"/>
      <c r="J266" s="33"/>
      <c r="K266" s="34"/>
      <c r="L266" s="12"/>
      <c r="M266" s="12"/>
      <c r="N266" s="12"/>
      <c r="O266" s="14">
        <f t="shared" si="11"/>
        <v>0</v>
      </c>
      <c r="P266" s="13">
        <f t="shared" si="12"/>
      </c>
      <c r="Q266" s="13"/>
      <c r="S266" s="16"/>
    </row>
    <row r="267" spans="1:19" s="7" customFormat="1" ht="15.75" customHeight="1">
      <c r="A267" s="11"/>
      <c r="B267" s="8"/>
      <c r="C267" s="9"/>
      <c r="D267" s="28" t="s">
        <v>8</v>
      </c>
      <c r="E267" s="33"/>
      <c r="F267" s="11"/>
      <c r="G267" s="32"/>
      <c r="H267" s="28" t="s">
        <v>9</v>
      </c>
      <c r="I267" s="33"/>
      <c r="J267" s="33"/>
      <c r="K267" s="34"/>
      <c r="L267" s="12"/>
      <c r="M267" s="12"/>
      <c r="N267" s="12"/>
      <c r="O267" s="14">
        <f t="shared" si="11"/>
        <v>0</v>
      </c>
      <c r="P267" s="13">
        <f t="shared" si="12"/>
      </c>
      <c r="Q267" s="13"/>
      <c r="S267" s="16"/>
    </row>
    <row r="268" spans="1:19" s="7" customFormat="1" ht="15.75" customHeight="1">
      <c r="A268" s="11"/>
      <c r="B268" s="8"/>
      <c r="C268" s="9"/>
      <c r="D268" s="28" t="s">
        <v>8</v>
      </c>
      <c r="E268" s="33"/>
      <c r="F268" s="11"/>
      <c r="G268" s="32"/>
      <c r="H268" s="28" t="s">
        <v>9</v>
      </c>
      <c r="I268" s="33"/>
      <c r="J268" s="33"/>
      <c r="K268" s="34"/>
      <c r="L268" s="12"/>
      <c r="M268" s="12"/>
      <c r="N268" s="12"/>
      <c r="O268" s="14">
        <f t="shared" si="11"/>
        <v>0</v>
      </c>
      <c r="P268" s="13">
        <f t="shared" si="12"/>
      </c>
      <c r="Q268" s="13"/>
      <c r="S268" s="16"/>
    </row>
    <row r="269" spans="1:19" s="7" customFormat="1" ht="15.75" customHeight="1">
      <c r="A269" s="11"/>
      <c r="B269" s="8"/>
      <c r="C269" s="9"/>
      <c r="D269" s="28" t="s">
        <v>8</v>
      </c>
      <c r="E269" s="33"/>
      <c r="F269" s="11"/>
      <c r="G269" s="32"/>
      <c r="H269" s="28" t="s">
        <v>9</v>
      </c>
      <c r="I269" s="33"/>
      <c r="J269" s="33"/>
      <c r="K269" s="34"/>
      <c r="L269" s="12"/>
      <c r="M269" s="12"/>
      <c r="N269" s="12"/>
      <c r="O269" s="14">
        <f t="shared" si="11"/>
        <v>0</v>
      </c>
      <c r="P269" s="13">
        <f t="shared" si="12"/>
      </c>
      <c r="Q269" s="13"/>
      <c r="S269" s="16"/>
    </row>
    <row r="270" spans="1:19" s="7" customFormat="1" ht="15.75" customHeight="1">
      <c r="A270" s="11"/>
      <c r="B270" s="8"/>
      <c r="C270" s="9"/>
      <c r="D270" s="28" t="s">
        <v>8</v>
      </c>
      <c r="E270" s="33"/>
      <c r="F270" s="11"/>
      <c r="G270" s="32"/>
      <c r="H270" s="28" t="s">
        <v>9</v>
      </c>
      <c r="I270" s="33"/>
      <c r="J270" s="33"/>
      <c r="K270" s="34"/>
      <c r="L270" s="12"/>
      <c r="M270" s="12"/>
      <c r="N270" s="12"/>
      <c r="O270" s="14">
        <f t="shared" si="11"/>
        <v>0</v>
      </c>
      <c r="P270" s="13">
        <f t="shared" si="12"/>
      </c>
      <c r="Q270" s="13"/>
      <c r="S270" s="16"/>
    </row>
    <row r="271" spans="1:19" s="7" customFormat="1" ht="15.75" customHeight="1">
      <c r="A271" s="11"/>
      <c r="B271" s="8"/>
      <c r="C271" s="9"/>
      <c r="D271" s="28" t="s">
        <v>8</v>
      </c>
      <c r="E271" s="33"/>
      <c r="F271" s="11"/>
      <c r="G271" s="32"/>
      <c r="H271" s="28" t="s">
        <v>9</v>
      </c>
      <c r="I271" s="33"/>
      <c r="J271" s="33"/>
      <c r="K271" s="34"/>
      <c r="L271" s="12"/>
      <c r="M271" s="12"/>
      <c r="N271" s="12"/>
      <c r="O271" s="14">
        <f t="shared" si="11"/>
        <v>0</v>
      </c>
      <c r="P271" s="13">
        <f t="shared" si="12"/>
      </c>
      <c r="Q271" s="13"/>
      <c r="S271" s="16"/>
    </row>
    <row r="272" spans="1:19" s="7" customFormat="1" ht="15.75" customHeight="1">
      <c r="A272" s="11"/>
      <c r="B272" s="8"/>
      <c r="C272" s="9"/>
      <c r="D272" s="28" t="s">
        <v>8</v>
      </c>
      <c r="E272" s="33"/>
      <c r="F272" s="11"/>
      <c r="G272" s="32"/>
      <c r="H272" s="28" t="s">
        <v>9</v>
      </c>
      <c r="I272" s="33"/>
      <c r="J272" s="33"/>
      <c r="K272" s="34"/>
      <c r="L272" s="12"/>
      <c r="M272" s="12"/>
      <c r="N272" s="12"/>
      <c r="O272" s="14">
        <f t="shared" si="11"/>
        <v>0</v>
      </c>
      <c r="P272" s="13">
        <f t="shared" si="12"/>
      </c>
      <c r="Q272" s="13"/>
      <c r="S272" s="16"/>
    </row>
    <row r="273" spans="1:19" s="7" customFormat="1" ht="15.75" customHeight="1">
      <c r="A273" s="11"/>
      <c r="B273" s="8"/>
      <c r="C273" s="9"/>
      <c r="D273" s="28" t="s">
        <v>8</v>
      </c>
      <c r="E273" s="33"/>
      <c r="F273" s="11"/>
      <c r="G273" s="32"/>
      <c r="H273" s="28" t="s">
        <v>9</v>
      </c>
      <c r="I273" s="33"/>
      <c r="J273" s="33"/>
      <c r="K273" s="34"/>
      <c r="L273" s="12"/>
      <c r="M273" s="12"/>
      <c r="N273" s="12"/>
      <c r="O273" s="14">
        <f t="shared" si="11"/>
        <v>0</v>
      </c>
      <c r="P273" s="13">
        <f t="shared" si="12"/>
      </c>
      <c r="Q273" s="13"/>
      <c r="S273" s="16"/>
    </row>
    <row r="274" spans="1:19" s="7" customFormat="1" ht="15.75" customHeight="1">
      <c r="A274" s="11"/>
      <c r="B274" s="8"/>
      <c r="C274" s="9"/>
      <c r="D274" s="28" t="s">
        <v>8</v>
      </c>
      <c r="E274" s="33"/>
      <c r="F274" s="11"/>
      <c r="G274" s="32"/>
      <c r="H274" s="28" t="s">
        <v>9</v>
      </c>
      <c r="I274" s="33"/>
      <c r="J274" s="33"/>
      <c r="K274" s="34"/>
      <c r="L274" s="12"/>
      <c r="M274" s="12"/>
      <c r="N274" s="12"/>
      <c r="O274" s="14">
        <f t="shared" si="11"/>
        <v>0</v>
      </c>
      <c r="P274" s="13">
        <f t="shared" si="12"/>
      </c>
      <c r="Q274" s="13"/>
      <c r="S274" s="16"/>
    </row>
    <row r="275" spans="1:19" s="7" customFormat="1" ht="15.75" customHeight="1">
      <c r="A275" s="11"/>
      <c r="B275" s="8"/>
      <c r="C275" s="9"/>
      <c r="D275" s="28" t="s">
        <v>8</v>
      </c>
      <c r="E275" s="33"/>
      <c r="F275" s="11"/>
      <c r="G275" s="32"/>
      <c r="H275" s="28" t="s">
        <v>9</v>
      </c>
      <c r="I275" s="33"/>
      <c r="J275" s="33"/>
      <c r="K275" s="34"/>
      <c r="L275" s="12"/>
      <c r="M275" s="12"/>
      <c r="N275" s="12"/>
      <c r="O275" s="14">
        <f t="shared" si="11"/>
        <v>0</v>
      </c>
      <c r="P275" s="13">
        <f t="shared" si="12"/>
      </c>
      <c r="Q275" s="13"/>
      <c r="S275" s="16"/>
    </row>
    <row r="276" spans="1:19" s="7" customFormat="1" ht="15.75" customHeight="1">
      <c r="A276" s="11"/>
      <c r="B276" s="8"/>
      <c r="C276" s="9"/>
      <c r="D276" s="28" t="s">
        <v>8</v>
      </c>
      <c r="E276" s="33"/>
      <c r="F276" s="11"/>
      <c r="G276" s="32"/>
      <c r="H276" s="28" t="s">
        <v>9</v>
      </c>
      <c r="I276" s="33"/>
      <c r="J276" s="33"/>
      <c r="K276" s="34"/>
      <c r="L276" s="12"/>
      <c r="M276" s="12"/>
      <c r="N276" s="12"/>
      <c r="O276" s="14">
        <f t="shared" si="11"/>
        <v>0</v>
      </c>
      <c r="P276" s="13">
        <f t="shared" si="12"/>
      </c>
      <c r="Q276" s="13"/>
      <c r="S276" s="16"/>
    </row>
    <row r="277" spans="1:19" s="7" customFormat="1" ht="15.75" customHeight="1">
      <c r="A277" s="11"/>
      <c r="B277" s="8"/>
      <c r="C277" s="9"/>
      <c r="D277" s="28" t="s">
        <v>8</v>
      </c>
      <c r="E277" s="33"/>
      <c r="F277" s="11"/>
      <c r="G277" s="32"/>
      <c r="H277" s="28" t="s">
        <v>9</v>
      </c>
      <c r="I277" s="33"/>
      <c r="J277" s="33"/>
      <c r="K277" s="34"/>
      <c r="L277" s="12"/>
      <c r="M277" s="12"/>
      <c r="N277" s="12"/>
      <c r="O277" s="14">
        <f t="shared" si="11"/>
        <v>0</v>
      </c>
      <c r="P277" s="13">
        <f t="shared" si="12"/>
      </c>
      <c r="Q277" s="13"/>
      <c r="S277" s="16"/>
    </row>
    <row r="278" spans="1:19" s="7" customFormat="1" ht="15.75" customHeight="1">
      <c r="A278" s="11"/>
      <c r="B278" s="8"/>
      <c r="C278" s="9"/>
      <c r="D278" s="28" t="s">
        <v>8</v>
      </c>
      <c r="E278" s="33"/>
      <c r="F278" s="11"/>
      <c r="G278" s="32"/>
      <c r="H278" s="28" t="s">
        <v>9</v>
      </c>
      <c r="I278" s="33"/>
      <c r="J278" s="33"/>
      <c r="K278" s="34"/>
      <c r="L278" s="12"/>
      <c r="M278" s="12"/>
      <c r="N278" s="12"/>
      <c r="O278" s="14">
        <f t="shared" si="11"/>
        <v>0</v>
      </c>
      <c r="P278" s="13">
        <f t="shared" si="12"/>
      </c>
      <c r="Q278" s="13"/>
      <c r="S278" s="16"/>
    </row>
    <row r="279" spans="1:19" s="7" customFormat="1" ht="15.75" customHeight="1">
      <c r="A279" s="11"/>
      <c r="B279" s="8"/>
      <c r="C279" s="9"/>
      <c r="D279" s="28" t="s">
        <v>8</v>
      </c>
      <c r="E279" s="33"/>
      <c r="F279" s="11"/>
      <c r="G279" s="32"/>
      <c r="H279" s="28" t="s">
        <v>9</v>
      </c>
      <c r="I279" s="33"/>
      <c r="J279" s="33"/>
      <c r="K279" s="34"/>
      <c r="L279" s="12"/>
      <c r="M279" s="12"/>
      <c r="N279" s="12"/>
      <c r="O279" s="14">
        <f t="shared" si="11"/>
        <v>0</v>
      </c>
      <c r="P279" s="13">
        <f t="shared" si="12"/>
      </c>
      <c r="Q279" s="13"/>
      <c r="S279" s="16"/>
    </row>
    <row r="280" spans="1:19" s="7" customFormat="1" ht="15.75" customHeight="1">
      <c r="A280" s="11"/>
      <c r="B280" s="8"/>
      <c r="C280" s="9"/>
      <c r="D280" s="28" t="s">
        <v>8</v>
      </c>
      <c r="E280" s="33"/>
      <c r="F280" s="11"/>
      <c r="G280" s="32"/>
      <c r="H280" s="28" t="s">
        <v>9</v>
      </c>
      <c r="I280" s="33"/>
      <c r="J280" s="33"/>
      <c r="K280" s="34"/>
      <c r="L280" s="12"/>
      <c r="M280" s="12"/>
      <c r="N280" s="12"/>
      <c r="O280" s="14">
        <f t="shared" si="11"/>
        <v>0</v>
      </c>
      <c r="P280" s="13">
        <f t="shared" si="12"/>
      </c>
      <c r="Q280" s="13"/>
      <c r="S280" s="16"/>
    </row>
    <row r="281" spans="1:19" s="7" customFormat="1" ht="15.75" customHeight="1">
      <c r="A281" s="11"/>
      <c r="B281" s="8"/>
      <c r="C281" s="9"/>
      <c r="D281" s="28" t="s">
        <v>8</v>
      </c>
      <c r="E281" s="33"/>
      <c r="F281" s="11"/>
      <c r="G281" s="32"/>
      <c r="H281" s="28" t="s">
        <v>9</v>
      </c>
      <c r="I281" s="33"/>
      <c r="J281" s="33"/>
      <c r="K281" s="34"/>
      <c r="L281" s="12"/>
      <c r="M281" s="12"/>
      <c r="N281" s="12"/>
      <c r="O281" s="14">
        <f t="shared" si="11"/>
        <v>0</v>
      </c>
      <c r="P281" s="13">
        <f t="shared" si="12"/>
      </c>
      <c r="Q281" s="13"/>
      <c r="S281" s="16"/>
    </row>
    <row r="282" spans="1:19" s="7" customFormat="1" ht="15.75" customHeight="1">
      <c r="A282" s="11"/>
      <c r="B282" s="8"/>
      <c r="C282" s="9"/>
      <c r="D282" s="28" t="s">
        <v>8</v>
      </c>
      <c r="E282" s="33"/>
      <c r="F282" s="11"/>
      <c r="G282" s="32"/>
      <c r="H282" s="28" t="s">
        <v>9</v>
      </c>
      <c r="I282" s="33"/>
      <c r="J282" s="33"/>
      <c r="K282" s="34"/>
      <c r="L282" s="12"/>
      <c r="M282" s="12"/>
      <c r="N282" s="12"/>
      <c r="O282" s="14">
        <f t="shared" si="11"/>
        <v>0</v>
      </c>
      <c r="P282" s="13">
        <f t="shared" si="12"/>
      </c>
      <c r="Q282" s="13"/>
      <c r="S282" s="16"/>
    </row>
    <row r="283" spans="1:19" s="7" customFormat="1" ht="15.75" customHeight="1">
      <c r="A283" s="11"/>
      <c r="B283" s="8"/>
      <c r="C283" s="9"/>
      <c r="D283" s="28" t="s">
        <v>8</v>
      </c>
      <c r="E283" s="33"/>
      <c r="F283" s="11"/>
      <c r="G283" s="32"/>
      <c r="H283" s="28" t="s">
        <v>9</v>
      </c>
      <c r="I283" s="33"/>
      <c r="J283" s="33"/>
      <c r="K283" s="34"/>
      <c r="L283" s="12"/>
      <c r="M283" s="12"/>
      <c r="N283" s="12"/>
      <c r="O283" s="14">
        <f t="shared" si="11"/>
        <v>0</v>
      </c>
      <c r="P283" s="13">
        <f t="shared" si="12"/>
      </c>
      <c r="Q283" s="13"/>
      <c r="S283" s="16"/>
    </row>
    <row r="284" spans="1:19" s="7" customFormat="1" ht="15.75" customHeight="1">
      <c r="A284" s="11"/>
      <c r="B284" s="8"/>
      <c r="C284" s="9"/>
      <c r="D284" s="28" t="s">
        <v>8</v>
      </c>
      <c r="E284" s="33"/>
      <c r="F284" s="11"/>
      <c r="G284" s="32"/>
      <c r="H284" s="28" t="s">
        <v>9</v>
      </c>
      <c r="I284" s="33"/>
      <c r="J284" s="33"/>
      <c r="K284" s="34"/>
      <c r="L284" s="12"/>
      <c r="M284" s="12"/>
      <c r="N284" s="12"/>
      <c r="O284" s="14">
        <f t="shared" si="11"/>
        <v>0</v>
      </c>
      <c r="P284" s="13">
        <f t="shared" si="12"/>
      </c>
      <c r="Q284" s="13"/>
      <c r="S284" s="16"/>
    </row>
    <row r="285" spans="1:19" s="7" customFormat="1" ht="15.75" customHeight="1">
      <c r="A285" s="11"/>
      <c r="B285" s="8"/>
      <c r="C285" s="9"/>
      <c r="D285" s="28" t="s">
        <v>8</v>
      </c>
      <c r="E285" s="33"/>
      <c r="F285" s="11"/>
      <c r="G285" s="32"/>
      <c r="H285" s="28" t="s">
        <v>9</v>
      </c>
      <c r="I285" s="33"/>
      <c r="J285" s="33"/>
      <c r="K285" s="34"/>
      <c r="L285" s="12"/>
      <c r="M285" s="12"/>
      <c r="N285" s="12"/>
      <c r="O285" s="14">
        <f t="shared" si="11"/>
        <v>0</v>
      </c>
      <c r="P285" s="13">
        <f t="shared" si="12"/>
      </c>
      <c r="Q285" s="13"/>
      <c r="S285" s="16"/>
    </row>
    <row r="286" spans="1:19" s="7" customFormat="1" ht="15.75" customHeight="1">
      <c r="A286" s="11"/>
      <c r="B286" s="8"/>
      <c r="C286" s="9"/>
      <c r="D286" s="28" t="s">
        <v>8</v>
      </c>
      <c r="E286" s="33"/>
      <c r="F286" s="11"/>
      <c r="G286" s="32"/>
      <c r="H286" s="28" t="s">
        <v>9</v>
      </c>
      <c r="I286" s="33"/>
      <c r="J286" s="33"/>
      <c r="K286" s="34"/>
      <c r="L286" s="12"/>
      <c r="M286" s="12"/>
      <c r="N286" s="12"/>
      <c r="O286" s="14">
        <f t="shared" si="11"/>
        <v>0</v>
      </c>
      <c r="P286" s="13">
        <f t="shared" si="12"/>
      </c>
      <c r="Q286" s="13"/>
      <c r="S286" s="16"/>
    </row>
    <row r="287" spans="1:19" s="7" customFormat="1" ht="15.75" customHeight="1">
      <c r="A287" s="11"/>
      <c r="B287" s="8"/>
      <c r="C287" s="9"/>
      <c r="D287" s="28" t="s">
        <v>8</v>
      </c>
      <c r="E287" s="33"/>
      <c r="F287" s="11"/>
      <c r="G287" s="32"/>
      <c r="H287" s="28" t="s">
        <v>9</v>
      </c>
      <c r="I287" s="33"/>
      <c r="J287" s="33"/>
      <c r="K287" s="34"/>
      <c r="L287" s="12"/>
      <c r="M287" s="12"/>
      <c r="N287" s="12"/>
      <c r="O287" s="14">
        <f t="shared" si="11"/>
        <v>0</v>
      </c>
      <c r="P287" s="13">
        <f t="shared" si="12"/>
      </c>
      <c r="Q287" s="13"/>
      <c r="S287" s="16"/>
    </row>
    <row r="288" spans="1:19" s="7" customFormat="1" ht="15.75" customHeight="1">
      <c r="A288" s="11"/>
      <c r="B288" s="8"/>
      <c r="C288" s="9"/>
      <c r="D288" s="28" t="s">
        <v>8</v>
      </c>
      <c r="E288" s="33"/>
      <c r="F288" s="11"/>
      <c r="G288" s="32"/>
      <c r="H288" s="28" t="s">
        <v>9</v>
      </c>
      <c r="I288" s="33"/>
      <c r="J288" s="33"/>
      <c r="K288" s="34"/>
      <c r="L288" s="12"/>
      <c r="M288" s="12"/>
      <c r="N288" s="12"/>
      <c r="O288" s="14">
        <f t="shared" si="11"/>
        <v>0</v>
      </c>
      <c r="P288" s="13">
        <f t="shared" si="12"/>
      </c>
      <c r="Q288" s="13"/>
      <c r="S288" s="16"/>
    </row>
    <row r="289" spans="1:19" s="7" customFormat="1" ht="15.75" customHeight="1">
      <c r="A289" s="11"/>
      <c r="B289" s="8"/>
      <c r="C289" s="9"/>
      <c r="D289" s="28" t="s">
        <v>8</v>
      </c>
      <c r="E289" s="33"/>
      <c r="F289" s="11"/>
      <c r="G289" s="32"/>
      <c r="H289" s="28" t="s">
        <v>9</v>
      </c>
      <c r="I289" s="33"/>
      <c r="J289" s="33"/>
      <c r="K289" s="34"/>
      <c r="L289" s="12"/>
      <c r="M289" s="12"/>
      <c r="N289" s="12"/>
      <c r="O289" s="14">
        <f t="shared" si="11"/>
        <v>0</v>
      </c>
      <c r="P289" s="13">
        <f t="shared" si="12"/>
      </c>
      <c r="Q289" s="13"/>
      <c r="S289" s="16"/>
    </row>
    <row r="290" spans="1:19" s="7" customFormat="1" ht="15.75" customHeight="1">
      <c r="A290" s="11"/>
      <c r="B290" s="8"/>
      <c r="C290" s="9"/>
      <c r="D290" s="28" t="s">
        <v>8</v>
      </c>
      <c r="E290" s="33"/>
      <c r="F290" s="11"/>
      <c r="G290" s="32"/>
      <c r="H290" s="28" t="s">
        <v>9</v>
      </c>
      <c r="I290" s="33"/>
      <c r="J290" s="33"/>
      <c r="K290" s="34"/>
      <c r="L290" s="12"/>
      <c r="M290" s="12"/>
      <c r="N290" s="12"/>
      <c r="O290" s="14">
        <f t="shared" si="11"/>
        <v>0</v>
      </c>
      <c r="P290" s="13">
        <f t="shared" si="12"/>
      </c>
      <c r="Q290" s="13"/>
      <c r="S290" s="16"/>
    </row>
    <row r="291" spans="1:19" s="7" customFormat="1" ht="15.75" customHeight="1">
      <c r="A291" s="11"/>
      <c r="B291" s="8"/>
      <c r="C291" s="9"/>
      <c r="D291" s="28" t="s">
        <v>8</v>
      </c>
      <c r="E291" s="33"/>
      <c r="F291" s="11"/>
      <c r="G291" s="32"/>
      <c r="H291" s="28" t="s">
        <v>9</v>
      </c>
      <c r="I291" s="33"/>
      <c r="J291" s="33"/>
      <c r="K291" s="34"/>
      <c r="L291" s="12"/>
      <c r="M291" s="12"/>
      <c r="N291" s="12"/>
      <c r="O291" s="14">
        <f t="shared" si="11"/>
        <v>0</v>
      </c>
      <c r="P291" s="13">
        <f t="shared" si="12"/>
      </c>
      <c r="Q291" s="13"/>
      <c r="S291" s="16"/>
    </row>
    <row r="292" spans="1:19" s="7" customFormat="1" ht="15.75" customHeight="1">
      <c r="A292" s="11"/>
      <c r="B292" s="8"/>
      <c r="C292" s="9"/>
      <c r="D292" s="28" t="s">
        <v>8</v>
      </c>
      <c r="E292" s="33"/>
      <c r="F292" s="11"/>
      <c r="G292" s="32"/>
      <c r="H292" s="28" t="s">
        <v>9</v>
      </c>
      <c r="I292" s="33"/>
      <c r="J292" s="33"/>
      <c r="K292" s="34"/>
      <c r="L292" s="12"/>
      <c r="M292" s="12"/>
      <c r="N292" s="12"/>
      <c r="O292" s="14">
        <f t="shared" si="11"/>
        <v>0</v>
      </c>
      <c r="P292" s="13">
        <f t="shared" si="12"/>
      </c>
      <c r="Q292" s="13"/>
      <c r="S292" s="16"/>
    </row>
    <row r="293" spans="1:19" s="7" customFormat="1" ht="15.75" customHeight="1">
      <c r="A293" s="11"/>
      <c r="B293" s="8"/>
      <c r="C293" s="9"/>
      <c r="D293" s="28" t="s">
        <v>8</v>
      </c>
      <c r="E293" s="33"/>
      <c r="F293" s="11"/>
      <c r="G293" s="32"/>
      <c r="H293" s="28" t="s">
        <v>9</v>
      </c>
      <c r="I293" s="33"/>
      <c r="J293" s="33"/>
      <c r="K293" s="34"/>
      <c r="L293" s="12"/>
      <c r="M293" s="12"/>
      <c r="N293" s="12"/>
      <c r="O293" s="14">
        <f t="shared" si="11"/>
        <v>0</v>
      </c>
      <c r="P293" s="13">
        <f t="shared" si="12"/>
      </c>
      <c r="Q293" s="13"/>
      <c r="S293" s="16"/>
    </row>
    <row r="294" spans="1:19" s="7" customFormat="1" ht="15.75" customHeight="1">
      <c r="A294" s="11"/>
      <c r="B294" s="8"/>
      <c r="C294" s="9"/>
      <c r="D294" s="28" t="s">
        <v>8</v>
      </c>
      <c r="E294" s="33"/>
      <c r="F294" s="11"/>
      <c r="G294" s="32"/>
      <c r="H294" s="28" t="s">
        <v>9</v>
      </c>
      <c r="I294" s="33"/>
      <c r="J294" s="33"/>
      <c r="K294" s="34"/>
      <c r="L294" s="12"/>
      <c r="M294" s="12"/>
      <c r="N294" s="12"/>
      <c r="O294" s="14">
        <f t="shared" si="11"/>
        <v>0</v>
      </c>
      <c r="P294" s="13">
        <f t="shared" si="12"/>
      </c>
      <c r="Q294" s="13"/>
      <c r="S294" s="16"/>
    </row>
    <row r="295" spans="1:19" s="7" customFormat="1" ht="15.75" customHeight="1">
      <c r="A295" s="11"/>
      <c r="B295" s="8"/>
      <c r="C295" s="9"/>
      <c r="D295" s="28" t="s">
        <v>8</v>
      </c>
      <c r="E295" s="33"/>
      <c r="F295" s="11"/>
      <c r="G295" s="32"/>
      <c r="H295" s="28" t="s">
        <v>9</v>
      </c>
      <c r="I295" s="33"/>
      <c r="J295" s="33"/>
      <c r="K295" s="34"/>
      <c r="L295" s="12"/>
      <c r="M295" s="12"/>
      <c r="N295" s="12"/>
      <c r="O295" s="14">
        <f t="shared" si="11"/>
        <v>0</v>
      </c>
      <c r="P295" s="13">
        <f t="shared" si="12"/>
      </c>
      <c r="Q295" s="13"/>
      <c r="S295" s="16"/>
    </row>
    <row r="296" spans="1:19" s="7" customFormat="1" ht="15.75" customHeight="1">
      <c r="A296" s="11"/>
      <c r="B296" s="8"/>
      <c r="C296" s="9"/>
      <c r="D296" s="28" t="s">
        <v>8</v>
      </c>
      <c r="E296" s="33"/>
      <c r="F296" s="11"/>
      <c r="G296" s="32"/>
      <c r="H296" s="28" t="s">
        <v>9</v>
      </c>
      <c r="I296" s="33"/>
      <c r="J296" s="33"/>
      <c r="K296" s="34"/>
      <c r="L296" s="12"/>
      <c r="M296" s="12"/>
      <c r="N296" s="12"/>
      <c r="O296" s="14">
        <f t="shared" si="11"/>
        <v>0</v>
      </c>
      <c r="P296" s="13">
        <f t="shared" si="12"/>
      </c>
      <c r="Q296" s="13"/>
      <c r="S296" s="16"/>
    </row>
    <row r="297" spans="1:19" s="7" customFormat="1" ht="15.75" customHeight="1">
      <c r="A297" s="11"/>
      <c r="B297" s="8"/>
      <c r="C297" s="9"/>
      <c r="D297" s="28" t="s">
        <v>8</v>
      </c>
      <c r="E297" s="33"/>
      <c r="F297" s="11"/>
      <c r="G297" s="32"/>
      <c r="H297" s="28" t="s">
        <v>9</v>
      </c>
      <c r="I297" s="33"/>
      <c r="J297" s="33"/>
      <c r="K297" s="34"/>
      <c r="L297" s="12"/>
      <c r="M297" s="12"/>
      <c r="N297" s="12"/>
      <c r="O297" s="14">
        <f t="shared" si="11"/>
        <v>0</v>
      </c>
      <c r="P297" s="13">
        <f t="shared" si="12"/>
      </c>
      <c r="Q297" s="13"/>
      <c r="S297" s="16"/>
    </row>
    <row r="298" spans="1:19" s="7" customFormat="1" ht="15.75" customHeight="1">
      <c r="A298" s="11"/>
      <c r="B298" s="8"/>
      <c r="C298" s="9"/>
      <c r="D298" s="28" t="s">
        <v>8</v>
      </c>
      <c r="E298" s="33"/>
      <c r="F298" s="11"/>
      <c r="G298" s="32"/>
      <c r="H298" s="28" t="s">
        <v>9</v>
      </c>
      <c r="I298" s="33"/>
      <c r="J298" s="33"/>
      <c r="K298" s="34"/>
      <c r="L298" s="12"/>
      <c r="M298" s="12"/>
      <c r="N298" s="12"/>
      <c r="O298" s="14">
        <f t="shared" si="11"/>
        <v>0</v>
      </c>
      <c r="P298" s="13">
        <f t="shared" si="12"/>
      </c>
      <c r="Q298" s="13"/>
      <c r="S298" s="16"/>
    </row>
    <row r="299" spans="1:19" s="7" customFormat="1" ht="15.75" customHeight="1">
      <c r="A299" s="11"/>
      <c r="B299" s="8"/>
      <c r="C299" s="9"/>
      <c r="D299" s="28" t="s">
        <v>8</v>
      </c>
      <c r="E299" s="33"/>
      <c r="F299" s="11"/>
      <c r="G299" s="32"/>
      <c r="H299" s="28" t="s">
        <v>9</v>
      </c>
      <c r="I299" s="33"/>
      <c r="J299" s="33"/>
      <c r="K299" s="34"/>
      <c r="L299" s="12"/>
      <c r="M299" s="12"/>
      <c r="N299" s="12"/>
      <c r="O299" s="14">
        <f t="shared" si="11"/>
        <v>0</v>
      </c>
      <c r="P299" s="13">
        <f t="shared" si="12"/>
      </c>
      <c r="Q299" s="13"/>
      <c r="S299" s="16"/>
    </row>
    <row r="300" spans="1:19" s="7" customFormat="1" ht="15.75" customHeight="1">
      <c r="A300" s="11"/>
      <c r="B300" s="8"/>
      <c r="C300" s="9"/>
      <c r="D300" s="28" t="s">
        <v>8</v>
      </c>
      <c r="E300" s="33"/>
      <c r="F300" s="11"/>
      <c r="G300" s="32"/>
      <c r="H300" s="28" t="s">
        <v>9</v>
      </c>
      <c r="I300" s="33"/>
      <c r="J300" s="33"/>
      <c r="K300" s="34"/>
      <c r="L300" s="12"/>
      <c r="M300" s="12"/>
      <c r="N300" s="12"/>
      <c r="O300" s="14">
        <f t="shared" si="11"/>
        <v>0</v>
      </c>
      <c r="P300" s="13">
        <f t="shared" si="12"/>
      </c>
      <c r="Q300" s="13"/>
      <c r="S300" s="16"/>
    </row>
    <row r="301" spans="1:19" s="7" customFormat="1" ht="15.75" customHeight="1">
      <c r="A301" s="11"/>
      <c r="B301" s="8"/>
      <c r="C301" s="9"/>
      <c r="D301" s="28" t="s">
        <v>8</v>
      </c>
      <c r="E301" s="33"/>
      <c r="F301" s="11"/>
      <c r="G301" s="32"/>
      <c r="H301" s="28" t="s">
        <v>9</v>
      </c>
      <c r="I301" s="33"/>
      <c r="J301" s="33"/>
      <c r="K301" s="34"/>
      <c r="L301" s="12"/>
      <c r="M301" s="12"/>
      <c r="N301" s="12"/>
      <c r="O301" s="14">
        <f t="shared" si="11"/>
        <v>0</v>
      </c>
      <c r="P301" s="13">
        <f t="shared" si="12"/>
      </c>
      <c r="Q301" s="13"/>
      <c r="S301" s="16"/>
    </row>
    <row r="302" spans="1:19" s="7" customFormat="1" ht="15.75" customHeight="1">
      <c r="A302" s="11"/>
      <c r="B302" s="8"/>
      <c r="C302" s="9"/>
      <c r="D302" s="28" t="s">
        <v>8</v>
      </c>
      <c r="E302" s="33"/>
      <c r="F302" s="11"/>
      <c r="G302" s="32"/>
      <c r="H302" s="28" t="s">
        <v>9</v>
      </c>
      <c r="I302" s="33"/>
      <c r="J302" s="33"/>
      <c r="K302" s="34"/>
      <c r="L302" s="12"/>
      <c r="M302" s="12"/>
      <c r="N302" s="12"/>
      <c r="O302" s="14">
        <f t="shared" si="11"/>
        <v>0</v>
      </c>
      <c r="P302" s="13">
        <f t="shared" si="12"/>
      </c>
      <c r="Q302" s="13"/>
      <c r="S302" s="16"/>
    </row>
    <row r="303" spans="1:19" s="7" customFormat="1" ht="15.75" customHeight="1">
      <c r="A303" s="11"/>
      <c r="B303" s="8"/>
      <c r="C303" s="9"/>
      <c r="D303" s="28" t="s">
        <v>8</v>
      </c>
      <c r="E303" s="33"/>
      <c r="F303" s="11"/>
      <c r="G303" s="32"/>
      <c r="H303" s="28" t="s">
        <v>9</v>
      </c>
      <c r="I303" s="33"/>
      <c r="J303" s="33"/>
      <c r="K303" s="34"/>
      <c r="L303" s="12"/>
      <c r="M303" s="12"/>
      <c r="N303" s="12"/>
      <c r="O303" s="14">
        <f t="shared" si="11"/>
        <v>0</v>
      </c>
      <c r="P303" s="13">
        <f t="shared" si="12"/>
      </c>
      <c r="Q303" s="13"/>
      <c r="S303" s="16"/>
    </row>
    <row r="304" spans="1:19" s="7" customFormat="1" ht="15.75" customHeight="1">
      <c r="A304" s="11"/>
      <c r="B304" s="8"/>
      <c r="C304" s="9"/>
      <c r="D304" s="28" t="s">
        <v>8</v>
      </c>
      <c r="E304" s="33"/>
      <c r="F304" s="11"/>
      <c r="G304" s="32"/>
      <c r="H304" s="28" t="s">
        <v>9</v>
      </c>
      <c r="I304" s="33"/>
      <c r="J304" s="33"/>
      <c r="K304" s="34"/>
      <c r="L304" s="12"/>
      <c r="M304" s="12"/>
      <c r="N304" s="12"/>
      <c r="O304" s="14">
        <f t="shared" si="11"/>
        <v>0</v>
      </c>
      <c r="P304" s="13">
        <f t="shared" si="12"/>
      </c>
      <c r="Q304" s="13"/>
      <c r="S304" s="16"/>
    </row>
    <row r="305" spans="1:19" s="7" customFormat="1" ht="15.75" customHeight="1">
      <c r="A305" s="11"/>
      <c r="B305" s="8"/>
      <c r="C305" s="9"/>
      <c r="D305" s="28" t="s">
        <v>8</v>
      </c>
      <c r="E305" s="33"/>
      <c r="F305" s="11"/>
      <c r="G305" s="32"/>
      <c r="H305" s="28" t="s">
        <v>9</v>
      </c>
      <c r="I305" s="33"/>
      <c r="J305" s="33"/>
      <c r="K305" s="34"/>
      <c r="L305" s="12"/>
      <c r="M305" s="12"/>
      <c r="N305" s="12"/>
      <c r="O305" s="14">
        <f t="shared" si="11"/>
        <v>0</v>
      </c>
      <c r="P305" s="13">
        <f t="shared" si="12"/>
      </c>
      <c r="Q305" s="13"/>
      <c r="S305" s="16"/>
    </row>
    <row r="306" spans="1:19" s="7" customFormat="1" ht="15.75" customHeight="1">
      <c r="A306" s="11"/>
      <c r="B306" s="8"/>
      <c r="C306" s="9"/>
      <c r="D306" s="28" t="s">
        <v>8</v>
      </c>
      <c r="E306" s="33"/>
      <c r="F306" s="11"/>
      <c r="G306" s="32"/>
      <c r="H306" s="28" t="s">
        <v>9</v>
      </c>
      <c r="I306" s="33"/>
      <c r="J306" s="33"/>
      <c r="K306" s="34"/>
      <c r="L306" s="12"/>
      <c r="M306" s="12"/>
      <c r="N306" s="12"/>
      <c r="O306" s="14">
        <f t="shared" si="11"/>
        <v>0</v>
      </c>
      <c r="P306" s="13">
        <f t="shared" si="12"/>
      </c>
      <c r="Q306" s="13"/>
      <c r="S306" s="16"/>
    </row>
    <row r="307" spans="1:19" s="7" customFormat="1" ht="15.75" customHeight="1">
      <c r="A307" s="11"/>
      <c r="B307" s="8"/>
      <c r="C307" s="9"/>
      <c r="D307" s="28" t="s">
        <v>8</v>
      </c>
      <c r="E307" s="33"/>
      <c r="F307" s="11"/>
      <c r="G307" s="32"/>
      <c r="H307" s="28" t="s">
        <v>9</v>
      </c>
      <c r="I307" s="33"/>
      <c r="J307" s="33"/>
      <c r="K307" s="34"/>
      <c r="L307" s="12"/>
      <c r="M307" s="12"/>
      <c r="N307" s="12"/>
      <c r="O307" s="14">
        <f t="shared" si="11"/>
        <v>0</v>
      </c>
      <c r="P307" s="13">
        <f t="shared" si="12"/>
      </c>
      <c r="Q307" s="13"/>
      <c r="S307" s="16"/>
    </row>
    <row r="308" spans="1:19" s="7" customFormat="1" ht="15.75" customHeight="1">
      <c r="A308" s="11"/>
      <c r="B308" s="8"/>
      <c r="C308" s="9"/>
      <c r="D308" s="28" t="s">
        <v>8</v>
      </c>
      <c r="E308" s="33"/>
      <c r="F308" s="11"/>
      <c r="G308" s="32"/>
      <c r="H308" s="28" t="s">
        <v>9</v>
      </c>
      <c r="I308" s="33"/>
      <c r="J308" s="33"/>
      <c r="K308" s="34"/>
      <c r="L308" s="12"/>
      <c r="M308" s="12"/>
      <c r="N308" s="12"/>
      <c r="O308" s="14">
        <f t="shared" si="11"/>
        <v>0</v>
      </c>
      <c r="P308" s="13">
        <f t="shared" si="12"/>
      </c>
      <c r="Q308" s="13"/>
      <c r="S308" s="16"/>
    </row>
    <row r="309" spans="1:19" s="7" customFormat="1" ht="15.75" customHeight="1">
      <c r="A309" s="11"/>
      <c r="B309" s="8"/>
      <c r="C309" s="9"/>
      <c r="D309" s="28" t="s">
        <v>8</v>
      </c>
      <c r="E309" s="33"/>
      <c r="F309" s="11"/>
      <c r="G309" s="32"/>
      <c r="H309" s="28" t="s">
        <v>9</v>
      </c>
      <c r="I309" s="33"/>
      <c r="J309" s="33"/>
      <c r="K309" s="34"/>
      <c r="L309" s="12"/>
      <c r="M309" s="12"/>
      <c r="N309" s="12"/>
      <c r="O309" s="14">
        <f t="shared" si="11"/>
        <v>0</v>
      </c>
      <c r="P309" s="13">
        <f t="shared" si="12"/>
      </c>
      <c r="Q309" s="13"/>
      <c r="S309" s="16"/>
    </row>
    <row r="310" spans="1:19" s="7" customFormat="1" ht="15.75" customHeight="1">
      <c r="A310" s="11"/>
      <c r="B310" s="8"/>
      <c r="C310" s="9"/>
      <c r="D310" s="28" t="s">
        <v>8</v>
      </c>
      <c r="E310" s="33"/>
      <c r="F310" s="11"/>
      <c r="G310" s="32"/>
      <c r="H310" s="28" t="s">
        <v>9</v>
      </c>
      <c r="I310" s="33"/>
      <c r="J310" s="33"/>
      <c r="K310" s="34"/>
      <c r="L310" s="12"/>
      <c r="M310" s="12"/>
      <c r="N310" s="12"/>
      <c r="O310" s="14">
        <f t="shared" si="11"/>
        <v>0</v>
      </c>
      <c r="P310" s="13">
        <f t="shared" si="12"/>
      </c>
      <c r="Q310" s="13"/>
      <c r="S310" s="16"/>
    </row>
    <row r="311" spans="1:19" s="7" customFormat="1" ht="15.75" customHeight="1">
      <c r="A311" s="11"/>
      <c r="B311" s="8"/>
      <c r="C311" s="9"/>
      <c r="D311" s="28" t="s">
        <v>8</v>
      </c>
      <c r="E311" s="33"/>
      <c r="F311" s="11"/>
      <c r="G311" s="32"/>
      <c r="H311" s="28" t="s">
        <v>9</v>
      </c>
      <c r="I311" s="33"/>
      <c r="J311" s="33"/>
      <c r="K311" s="34"/>
      <c r="L311" s="12"/>
      <c r="M311" s="12"/>
      <c r="N311" s="12"/>
      <c r="O311" s="14">
        <f t="shared" si="11"/>
        <v>0</v>
      </c>
      <c r="P311" s="13">
        <f t="shared" si="12"/>
      </c>
      <c r="Q311" s="13"/>
      <c r="S311" s="16"/>
    </row>
    <row r="312" spans="1:19" s="7" customFormat="1" ht="15.75" customHeight="1">
      <c r="A312" s="11"/>
      <c r="B312" s="8"/>
      <c r="C312" s="9"/>
      <c r="D312" s="28" t="s">
        <v>8</v>
      </c>
      <c r="E312" s="33"/>
      <c r="F312" s="11"/>
      <c r="G312" s="32"/>
      <c r="H312" s="28" t="s">
        <v>9</v>
      </c>
      <c r="I312" s="33"/>
      <c r="J312" s="33"/>
      <c r="K312" s="34"/>
      <c r="L312" s="12"/>
      <c r="M312" s="12"/>
      <c r="N312" s="12"/>
      <c r="O312" s="14">
        <f t="shared" si="11"/>
        <v>0</v>
      </c>
      <c r="P312" s="13">
        <f t="shared" si="12"/>
      </c>
      <c r="Q312" s="13"/>
      <c r="S312" s="16"/>
    </row>
    <row r="313" spans="1:19" s="7" customFormat="1" ht="15.75" customHeight="1">
      <c r="A313" s="11"/>
      <c r="B313" s="8"/>
      <c r="C313" s="9"/>
      <c r="D313" s="28" t="s">
        <v>8</v>
      </c>
      <c r="E313" s="33"/>
      <c r="F313" s="11"/>
      <c r="G313" s="32"/>
      <c r="H313" s="28" t="s">
        <v>9</v>
      </c>
      <c r="I313" s="33"/>
      <c r="J313" s="33"/>
      <c r="K313" s="34"/>
      <c r="L313" s="12"/>
      <c r="M313" s="12"/>
      <c r="N313" s="12"/>
      <c r="O313" s="14">
        <f t="shared" si="11"/>
        <v>0</v>
      </c>
      <c r="P313" s="13">
        <f t="shared" si="12"/>
      </c>
      <c r="Q313" s="13"/>
      <c r="S313" s="16"/>
    </row>
    <row r="314" spans="1:19" s="7" customFormat="1" ht="15.75" customHeight="1">
      <c r="A314" s="11"/>
      <c r="B314" s="8"/>
      <c r="C314" s="9"/>
      <c r="D314" s="28" t="s">
        <v>8</v>
      </c>
      <c r="E314" s="33"/>
      <c r="F314" s="11"/>
      <c r="G314" s="32"/>
      <c r="H314" s="28" t="s">
        <v>9</v>
      </c>
      <c r="I314" s="33"/>
      <c r="J314" s="33"/>
      <c r="K314" s="34"/>
      <c r="L314" s="12"/>
      <c r="M314" s="12"/>
      <c r="N314" s="12"/>
      <c r="O314" s="14">
        <f t="shared" si="11"/>
        <v>0</v>
      </c>
      <c r="P314" s="13">
        <f t="shared" si="12"/>
      </c>
      <c r="Q314" s="13"/>
      <c r="S314" s="16"/>
    </row>
    <row r="315" spans="1:19" s="7" customFormat="1" ht="15.75" customHeight="1">
      <c r="A315" s="11"/>
      <c r="B315" s="8"/>
      <c r="C315" s="9"/>
      <c r="D315" s="28" t="s">
        <v>8</v>
      </c>
      <c r="E315" s="33"/>
      <c r="F315" s="11"/>
      <c r="G315" s="32"/>
      <c r="H315" s="28" t="s">
        <v>9</v>
      </c>
      <c r="I315" s="33"/>
      <c r="J315" s="33"/>
      <c r="K315" s="34"/>
      <c r="L315" s="12"/>
      <c r="M315" s="12"/>
      <c r="N315" s="12"/>
      <c r="O315" s="14">
        <f t="shared" si="11"/>
        <v>0</v>
      </c>
      <c r="P315" s="13">
        <f t="shared" si="12"/>
      </c>
      <c r="Q315" s="13"/>
      <c r="S315" s="16"/>
    </row>
    <row r="316" spans="1:19" s="7" customFormat="1" ht="15.75" customHeight="1">
      <c r="A316" s="11"/>
      <c r="B316" s="8"/>
      <c r="C316" s="9"/>
      <c r="D316" s="28" t="s">
        <v>8</v>
      </c>
      <c r="E316" s="33"/>
      <c r="F316" s="11"/>
      <c r="G316" s="32"/>
      <c r="H316" s="28" t="s">
        <v>9</v>
      </c>
      <c r="I316" s="33"/>
      <c r="J316" s="33"/>
      <c r="K316" s="34"/>
      <c r="L316" s="12"/>
      <c r="M316" s="12"/>
      <c r="N316" s="12"/>
      <c r="O316" s="14">
        <f t="shared" si="11"/>
        <v>0</v>
      </c>
      <c r="P316" s="13">
        <f t="shared" si="12"/>
      </c>
      <c r="Q316" s="13"/>
      <c r="S316" s="16"/>
    </row>
    <row r="317" spans="1:19" s="7" customFormat="1" ht="15.75" customHeight="1">
      <c r="A317" s="11"/>
      <c r="B317" s="8"/>
      <c r="C317" s="9"/>
      <c r="D317" s="28" t="s">
        <v>8</v>
      </c>
      <c r="E317" s="33"/>
      <c r="F317" s="11"/>
      <c r="G317" s="32"/>
      <c r="H317" s="28" t="s">
        <v>9</v>
      </c>
      <c r="I317" s="33"/>
      <c r="J317" s="33"/>
      <c r="K317" s="34"/>
      <c r="L317" s="12"/>
      <c r="M317" s="12"/>
      <c r="N317" s="12"/>
      <c r="O317" s="14">
        <f t="shared" si="11"/>
        <v>0</v>
      </c>
      <c r="P317" s="13">
        <f t="shared" si="12"/>
      </c>
      <c r="Q317" s="13"/>
      <c r="S317" s="16"/>
    </row>
    <row r="318" spans="1:19" s="7" customFormat="1" ht="15.75" customHeight="1">
      <c r="A318" s="11"/>
      <c r="B318" s="8"/>
      <c r="C318" s="9"/>
      <c r="D318" s="28" t="s">
        <v>8</v>
      </c>
      <c r="E318" s="33"/>
      <c r="F318" s="11"/>
      <c r="G318" s="32"/>
      <c r="H318" s="28" t="s">
        <v>9</v>
      </c>
      <c r="I318" s="33"/>
      <c r="J318" s="33"/>
      <c r="K318" s="34"/>
      <c r="L318" s="12"/>
      <c r="M318" s="12"/>
      <c r="N318" s="12"/>
      <c r="O318" s="14">
        <f t="shared" si="11"/>
        <v>0</v>
      </c>
      <c r="P318" s="13">
        <f t="shared" si="12"/>
      </c>
      <c r="Q318" s="13"/>
      <c r="S318" s="16"/>
    </row>
    <row r="319" spans="1:19" s="7" customFormat="1" ht="15.75" customHeight="1">
      <c r="A319" s="11"/>
      <c r="B319" s="8"/>
      <c r="C319" s="9"/>
      <c r="D319" s="28" t="s">
        <v>8</v>
      </c>
      <c r="E319" s="33"/>
      <c r="F319" s="11"/>
      <c r="G319" s="32"/>
      <c r="H319" s="28" t="s">
        <v>9</v>
      </c>
      <c r="I319" s="33"/>
      <c r="J319" s="33"/>
      <c r="K319" s="34"/>
      <c r="L319" s="12"/>
      <c r="M319" s="12"/>
      <c r="N319" s="12"/>
      <c r="O319" s="14">
        <f t="shared" si="11"/>
        <v>0</v>
      </c>
      <c r="P319" s="13">
        <f t="shared" si="12"/>
      </c>
      <c r="Q319" s="13"/>
      <c r="S319" s="16"/>
    </row>
    <row r="320" spans="1:19" s="7" customFormat="1" ht="15.75" customHeight="1">
      <c r="A320" s="11"/>
      <c r="B320" s="8"/>
      <c r="C320" s="9"/>
      <c r="D320" s="28" t="s">
        <v>8</v>
      </c>
      <c r="E320" s="33"/>
      <c r="F320" s="11"/>
      <c r="G320" s="32"/>
      <c r="H320" s="28" t="s">
        <v>9</v>
      </c>
      <c r="I320" s="33"/>
      <c r="J320" s="33"/>
      <c r="K320" s="34"/>
      <c r="L320" s="12"/>
      <c r="M320" s="12"/>
      <c r="N320" s="12"/>
      <c r="O320" s="14">
        <f t="shared" si="11"/>
        <v>0</v>
      </c>
      <c r="P320" s="13">
        <f t="shared" si="12"/>
      </c>
      <c r="Q320" s="13"/>
      <c r="S320" s="16"/>
    </row>
    <row r="321" spans="1:19" s="7" customFormat="1" ht="15.75" customHeight="1">
      <c r="A321" s="11"/>
      <c r="B321" s="8"/>
      <c r="C321" s="9"/>
      <c r="D321" s="28" t="s">
        <v>8</v>
      </c>
      <c r="E321" s="33"/>
      <c r="F321" s="11"/>
      <c r="G321" s="32"/>
      <c r="H321" s="28" t="s">
        <v>9</v>
      </c>
      <c r="I321" s="33"/>
      <c r="J321" s="33"/>
      <c r="K321" s="34"/>
      <c r="L321" s="12"/>
      <c r="M321" s="12"/>
      <c r="N321" s="12"/>
      <c r="O321" s="14">
        <f aca="true" t="shared" si="13" ref="O321:O342">ROUNDUP($N321*3.2808,0)</f>
        <v>0</v>
      </c>
      <c r="P321" s="13">
        <f t="shared" si="12"/>
      </c>
      <c r="Q321" s="13"/>
      <c r="S321" s="16"/>
    </row>
    <row r="322" spans="1:19" s="7" customFormat="1" ht="15.75" customHeight="1">
      <c r="A322" s="11"/>
      <c r="B322" s="8"/>
      <c r="C322" s="9"/>
      <c r="D322" s="28" t="s">
        <v>8</v>
      </c>
      <c r="E322" s="33"/>
      <c r="F322" s="11"/>
      <c r="G322" s="32"/>
      <c r="H322" s="28" t="s">
        <v>9</v>
      </c>
      <c r="I322" s="33"/>
      <c r="J322" s="33"/>
      <c r="K322" s="34"/>
      <c r="L322" s="12"/>
      <c r="M322" s="12"/>
      <c r="N322" s="12"/>
      <c r="O322" s="14">
        <f t="shared" si="13"/>
        <v>0</v>
      </c>
      <c r="P322" s="13">
        <f aca="true" t="shared" si="14" ref="P322:P342">IF(L322&lt;&gt;"",-L322-$C$2,"")</f>
      </c>
      <c r="Q322" s="13"/>
      <c r="S322" s="16"/>
    </row>
    <row r="323" spans="1:19" s="7" customFormat="1" ht="15.75" customHeight="1">
      <c r="A323" s="11"/>
      <c r="B323" s="8"/>
      <c r="C323" s="9"/>
      <c r="D323" s="28" t="s">
        <v>8</v>
      </c>
      <c r="E323" s="33"/>
      <c r="F323" s="11"/>
      <c r="G323" s="32"/>
      <c r="H323" s="28" t="s">
        <v>9</v>
      </c>
      <c r="I323" s="33"/>
      <c r="J323" s="33"/>
      <c r="K323" s="34"/>
      <c r="L323" s="12"/>
      <c r="M323" s="12"/>
      <c r="N323" s="12"/>
      <c r="O323" s="14">
        <f t="shared" si="13"/>
        <v>0</v>
      </c>
      <c r="P323" s="13">
        <f t="shared" si="14"/>
      </c>
      <c r="Q323" s="13"/>
      <c r="S323" s="16"/>
    </row>
    <row r="324" spans="1:19" s="7" customFormat="1" ht="15.75" customHeight="1">
      <c r="A324" s="11"/>
      <c r="B324" s="8"/>
      <c r="C324" s="9"/>
      <c r="D324" s="28" t="s">
        <v>8</v>
      </c>
      <c r="E324" s="33"/>
      <c r="F324" s="11"/>
      <c r="G324" s="32"/>
      <c r="H324" s="28" t="s">
        <v>9</v>
      </c>
      <c r="I324" s="33"/>
      <c r="J324" s="33"/>
      <c r="K324" s="34"/>
      <c r="L324" s="12"/>
      <c r="M324" s="12"/>
      <c r="N324" s="12"/>
      <c r="O324" s="14">
        <f t="shared" si="13"/>
        <v>0</v>
      </c>
      <c r="P324" s="13">
        <f t="shared" si="14"/>
      </c>
      <c r="Q324" s="13"/>
      <c r="S324" s="16"/>
    </row>
    <row r="325" spans="1:19" s="7" customFormat="1" ht="15.75" customHeight="1">
      <c r="A325" s="11"/>
      <c r="B325" s="8"/>
      <c r="C325" s="9"/>
      <c r="D325" s="28" t="s">
        <v>8</v>
      </c>
      <c r="E325" s="33"/>
      <c r="F325" s="11"/>
      <c r="G325" s="32"/>
      <c r="H325" s="28" t="s">
        <v>9</v>
      </c>
      <c r="I325" s="33"/>
      <c r="J325" s="33"/>
      <c r="K325" s="34"/>
      <c r="L325" s="12"/>
      <c r="M325" s="12"/>
      <c r="N325" s="12"/>
      <c r="O325" s="14">
        <f t="shared" si="13"/>
        <v>0</v>
      </c>
      <c r="P325" s="13">
        <f t="shared" si="14"/>
      </c>
      <c r="Q325" s="13"/>
      <c r="S325" s="16"/>
    </row>
    <row r="326" spans="1:19" s="7" customFormat="1" ht="15.75" customHeight="1">
      <c r="A326" s="11"/>
      <c r="B326" s="8"/>
      <c r="C326" s="9"/>
      <c r="D326" s="28" t="s">
        <v>8</v>
      </c>
      <c r="E326" s="33"/>
      <c r="F326" s="11"/>
      <c r="G326" s="32"/>
      <c r="H326" s="28" t="s">
        <v>9</v>
      </c>
      <c r="I326" s="33"/>
      <c r="J326" s="33"/>
      <c r="K326" s="34"/>
      <c r="L326" s="12"/>
      <c r="M326" s="12"/>
      <c r="N326" s="12"/>
      <c r="O326" s="14">
        <f t="shared" si="13"/>
        <v>0</v>
      </c>
      <c r="P326" s="13">
        <f t="shared" si="14"/>
      </c>
      <c r="Q326" s="13"/>
      <c r="S326" s="16"/>
    </row>
    <row r="327" spans="1:19" s="7" customFormat="1" ht="15.75" customHeight="1">
      <c r="A327" s="11"/>
      <c r="B327" s="8"/>
      <c r="C327" s="9"/>
      <c r="D327" s="28" t="s">
        <v>8</v>
      </c>
      <c r="E327" s="33"/>
      <c r="F327" s="11"/>
      <c r="G327" s="32"/>
      <c r="H327" s="28" t="s">
        <v>9</v>
      </c>
      <c r="I327" s="33"/>
      <c r="J327" s="33"/>
      <c r="K327" s="34"/>
      <c r="L327" s="12"/>
      <c r="M327" s="12"/>
      <c r="N327" s="12"/>
      <c r="O327" s="14">
        <f t="shared" si="13"/>
        <v>0</v>
      </c>
      <c r="P327" s="13">
        <f t="shared" si="14"/>
      </c>
      <c r="Q327" s="13"/>
      <c r="S327" s="16"/>
    </row>
    <row r="328" spans="1:19" s="7" customFormat="1" ht="15.75" customHeight="1">
      <c r="A328" s="11"/>
      <c r="B328" s="8"/>
      <c r="C328" s="9"/>
      <c r="D328" s="28" t="s">
        <v>8</v>
      </c>
      <c r="E328" s="33"/>
      <c r="F328" s="11"/>
      <c r="G328" s="32"/>
      <c r="H328" s="28" t="s">
        <v>9</v>
      </c>
      <c r="I328" s="33"/>
      <c r="J328" s="33"/>
      <c r="K328" s="34"/>
      <c r="L328" s="12"/>
      <c r="M328" s="12"/>
      <c r="N328" s="12"/>
      <c r="O328" s="14">
        <f t="shared" si="13"/>
        <v>0</v>
      </c>
      <c r="P328" s="13">
        <f t="shared" si="14"/>
      </c>
      <c r="Q328" s="13"/>
      <c r="S328" s="16"/>
    </row>
    <row r="329" spans="1:19" s="7" customFormat="1" ht="15.75" customHeight="1">
      <c r="A329" s="11"/>
      <c r="B329" s="8"/>
      <c r="C329" s="9"/>
      <c r="D329" s="28" t="s">
        <v>8</v>
      </c>
      <c r="E329" s="33"/>
      <c r="F329" s="11"/>
      <c r="G329" s="32"/>
      <c r="H329" s="28" t="s">
        <v>9</v>
      </c>
      <c r="I329" s="33"/>
      <c r="J329" s="33"/>
      <c r="K329" s="34"/>
      <c r="L329" s="12"/>
      <c r="M329" s="12"/>
      <c r="N329" s="12"/>
      <c r="O329" s="14">
        <f t="shared" si="13"/>
        <v>0</v>
      </c>
      <c r="P329" s="13">
        <f t="shared" si="14"/>
      </c>
      <c r="Q329" s="13"/>
      <c r="S329" s="16"/>
    </row>
    <row r="330" spans="1:19" s="7" customFormat="1" ht="15.75" customHeight="1">
      <c r="A330" s="11"/>
      <c r="B330" s="8"/>
      <c r="C330" s="9"/>
      <c r="D330" s="28" t="s">
        <v>8</v>
      </c>
      <c r="E330" s="33"/>
      <c r="F330" s="11"/>
      <c r="G330" s="32"/>
      <c r="H330" s="28" t="s">
        <v>9</v>
      </c>
      <c r="I330" s="33"/>
      <c r="J330" s="33"/>
      <c r="K330" s="34"/>
      <c r="L330" s="12"/>
      <c r="M330" s="12"/>
      <c r="N330" s="12"/>
      <c r="O330" s="14">
        <f t="shared" si="13"/>
        <v>0</v>
      </c>
      <c r="P330" s="13">
        <f t="shared" si="14"/>
      </c>
      <c r="Q330" s="13"/>
      <c r="S330" s="16"/>
    </row>
    <row r="331" spans="1:19" s="7" customFormat="1" ht="15.75" customHeight="1">
      <c r="A331" s="11"/>
      <c r="B331" s="8"/>
      <c r="C331" s="9"/>
      <c r="D331" s="28" t="s">
        <v>8</v>
      </c>
      <c r="E331" s="33"/>
      <c r="F331" s="11"/>
      <c r="G331" s="32"/>
      <c r="H331" s="28" t="s">
        <v>9</v>
      </c>
      <c r="I331" s="33"/>
      <c r="J331" s="33"/>
      <c r="K331" s="34"/>
      <c r="L331" s="12"/>
      <c r="M331" s="12"/>
      <c r="N331" s="12"/>
      <c r="O331" s="14">
        <f t="shared" si="13"/>
        <v>0</v>
      </c>
      <c r="P331" s="13">
        <f t="shared" si="14"/>
      </c>
      <c r="Q331" s="13"/>
      <c r="S331" s="16"/>
    </row>
    <row r="332" spans="1:19" s="7" customFormat="1" ht="15.75" customHeight="1">
      <c r="A332" s="11"/>
      <c r="B332" s="8"/>
      <c r="C332" s="9"/>
      <c r="D332" s="28" t="s">
        <v>8</v>
      </c>
      <c r="E332" s="33"/>
      <c r="F332" s="11"/>
      <c r="G332" s="32"/>
      <c r="H332" s="28" t="s">
        <v>9</v>
      </c>
      <c r="I332" s="33"/>
      <c r="J332" s="33"/>
      <c r="K332" s="34"/>
      <c r="L332" s="12"/>
      <c r="M332" s="12"/>
      <c r="N332" s="12"/>
      <c r="O332" s="14">
        <f t="shared" si="13"/>
        <v>0</v>
      </c>
      <c r="P332" s="13">
        <f t="shared" si="14"/>
      </c>
      <c r="Q332" s="13"/>
      <c r="S332" s="16"/>
    </row>
    <row r="333" spans="1:19" s="7" customFormat="1" ht="15.75" customHeight="1">
      <c r="A333" s="11"/>
      <c r="B333" s="8"/>
      <c r="C333" s="9"/>
      <c r="D333" s="28" t="s">
        <v>8</v>
      </c>
      <c r="E333" s="33"/>
      <c r="F333" s="11"/>
      <c r="G333" s="32"/>
      <c r="H333" s="28" t="s">
        <v>9</v>
      </c>
      <c r="I333" s="33"/>
      <c r="J333" s="33"/>
      <c r="K333" s="34"/>
      <c r="L333" s="12"/>
      <c r="M333" s="12"/>
      <c r="N333" s="12"/>
      <c r="O333" s="14">
        <f t="shared" si="13"/>
        <v>0</v>
      </c>
      <c r="P333" s="13">
        <f t="shared" si="14"/>
      </c>
      <c r="Q333" s="13"/>
      <c r="S333" s="16"/>
    </row>
    <row r="334" spans="1:19" s="7" customFormat="1" ht="15.75" customHeight="1">
      <c r="A334" s="11"/>
      <c r="B334" s="8"/>
      <c r="C334" s="9"/>
      <c r="D334" s="28" t="s">
        <v>8</v>
      </c>
      <c r="E334" s="33"/>
      <c r="F334" s="11"/>
      <c r="G334" s="32"/>
      <c r="H334" s="28" t="s">
        <v>9</v>
      </c>
      <c r="I334" s="33"/>
      <c r="J334" s="33"/>
      <c r="K334" s="34"/>
      <c r="L334" s="12"/>
      <c r="M334" s="12"/>
      <c r="N334" s="12"/>
      <c r="O334" s="14">
        <f t="shared" si="13"/>
        <v>0</v>
      </c>
      <c r="P334" s="13">
        <f t="shared" si="14"/>
      </c>
      <c r="Q334" s="13"/>
      <c r="S334" s="16"/>
    </row>
    <row r="335" spans="1:19" s="7" customFormat="1" ht="15.75" customHeight="1">
      <c r="A335" s="11"/>
      <c r="B335" s="8"/>
      <c r="C335" s="9"/>
      <c r="D335" s="28" t="s">
        <v>8</v>
      </c>
      <c r="E335" s="33"/>
      <c r="F335" s="11"/>
      <c r="G335" s="32"/>
      <c r="H335" s="28" t="s">
        <v>9</v>
      </c>
      <c r="I335" s="33"/>
      <c r="J335" s="33"/>
      <c r="K335" s="34"/>
      <c r="L335" s="12"/>
      <c r="M335" s="12"/>
      <c r="N335" s="12"/>
      <c r="O335" s="14">
        <f t="shared" si="13"/>
        <v>0</v>
      </c>
      <c r="P335" s="13">
        <f t="shared" si="14"/>
      </c>
      <c r="Q335" s="13"/>
      <c r="S335" s="16"/>
    </row>
    <row r="336" spans="1:19" s="7" customFormat="1" ht="15.75" customHeight="1">
      <c r="A336" s="11"/>
      <c r="B336" s="8"/>
      <c r="C336" s="9"/>
      <c r="D336" s="28" t="s">
        <v>8</v>
      </c>
      <c r="E336" s="33"/>
      <c r="F336" s="11"/>
      <c r="G336" s="32"/>
      <c r="H336" s="28" t="s">
        <v>9</v>
      </c>
      <c r="I336" s="33"/>
      <c r="J336" s="33"/>
      <c r="K336" s="34"/>
      <c r="L336" s="12"/>
      <c r="M336" s="12"/>
      <c r="N336" s="12"/>
      <c r="O336" s="14">
        <f t="shared" si="13"/>
        <v>0</v>
      </c>
      <c r="P336" s="13">
        <f t="shared" si="14"/>
      </c>
      <c r="Q336" s="13"/>
      <c r="S336" s="16"/>
    </row>
    <row r="337" spans="1:19" s="7" customFormat="1" ht="15.75" customHeight="1">
      <c r="A337" s="11"/>
      <c r="B337" s="8"/>
      <c r="C337" s="9"/>
      <c r="D337" s="28" t="s">
        <v>8</v>
      </c>
      <c r="E337" s="33"/>
      <c r="F337" s="11"/>
      <c r="G337" s="32"/>
      <c r="H337" s="28" t="s">
        <v>9</v>
      </c>
      <c r="I337" s="33"/>
      <c r="J337" s="33"/>
      <c r="K337" s="34"/>
      <c r="L337" s="12"/>
      <c r="M337" s="12"/>
      <c r="N337" s="12"/>
      <c r="O337" s="14">
        <f t="shared" si="13"/>
        <v>0</v>
      </c>
      <c r="P337" s="13">
        <f t="shared" si="14"/>
      </c>
      <c r="Q337" s="13"/>
      <c r="S337" s="16"/>
    </row>
    <row r="338" spans="1:19" s="7" customFormat="1" ht="15.75" customHeight="1">
      <c r="A338" s="11"/>
      <c r="B338" s="8"/>
      <c r="C338" s="9"/>
      <c r="D338" s="28" t="s">
        <v>8</v>
      </c>
      <c r="E338" s="33"/>
      <c r="F338" s="11"/>
      <c r="G338" s="32"/>
      <c r="H338" s="28" t="s">
        <v>9</v>
      </c>
      <c r="I338" s="33"/>
      <c r="J338" s="33"/>
      <c r="K338" s="34"/>
      <c r="L338" s="12"/>
      <c r="M338" s="12"/>
      <c r="N338" s="12"/>
      <c r="O338" s="14">
        <f t="shared" si="13"/>
        <v>0</v>
      </c>
      <c r="P338" s="13">
        <f t="shared" si="14"/>
      </c>
      <c r="Q338" s="13"/>
      <c r="S338" s="16"/>
    </row>
    <row r="339" spans="1:19" s="7" customFormat="1" ht="15.75" customHeight="1">
      <c r="A339" s="11"/>
      <c r="B339" s="8"/>
      <c r="C339" s="9"/>
      <c r="D339" s="28" t="s">
        <v>8</v>
      </c>
      <c r="E339" s="33"/>
      <c r="F339" s="11"/>
      <c r="G339" s="32"/>
      <c r="H339" s="28" t="s">
        <v>9</v>
      </c>
      <c r="I339" s="33"/>
      <c r="J339" s="33"/>
      <c r="K339" s="34"/>
      <c r="L339" s="12"/>
      <c r="M339" s="12"/>
      <c r="N339" s="12"/>
      <c r="O339" s="14">
        <f t="shared" si="13"/>
        <v>0</v>
      </c>
      <c r="P339" s="13">
        <f t="shared" si="14"/>
      </c>
      <c r="Q339" s="13"/>
      <c r="S339" s="16"/>
    </row>
    <row r="340" spans="1:19" s="7" customFormat="1" ht="15.75" customHeight="1">
      <c r="A340" s="11"/>
      <c r="B340" s="8"/>
      <c r="C340" s="9"/>
      <c r="D340" s="28" t="s">
        <v>8</v>
      </c>
      <c r="E340" s="33"/>
      <c r="F340" s="11"/>
      <c r="G340" s="32"/>
      <c r="H340" s="28" t="s">
        <v>9</v>
      </c>
      <c r="I340" s="33"/>
      <c r="J340" s="33"/>
      <c r="K340" s="34"/>
      <c r="L340" s="12"/>
      <c r="M340" s="12"/>
      <c r="N340" s="12"/>
      <c r="O340" s="14">
        <f t="shared" si="13"/>
        <v>0</v>
      </c>
      <c r="P340" s="13">
        <f t="shared" si="14"/>
      </c>
      <c r="Q340" s="13"/>
      <c r="S340" s="16"/>
    </row>
    <row r="341" spans="1:19" s="7" customFormat="1" ht="15.75" customHeight="1">
      <c r="A341" s="11"/>
      <c r="B341" s="8"/>
      <c r="C341" s="9"/>
      <c r="D341" s="28" t="s">
        <v>8</v>
      </c>
      <c r="E341" s="33"/>
      <c r="F341" s="11"/>
      <c r="G341" s="32"/>
      <c r="H341" s="28" t="s">
        <v>9</v>
      </c>
      <c r="I341" s="33"/>
      <c r="J341" s="33"/>
      <c r="K341" s="34"/>
      <c r="L341" s="12"/>
      <c r="M341" s="12"/>
      <c r="N341" s="12"/>
      <c r="O341" s="14">
        <f t="shared" si="13"/>
        <v>0</v>
      </c>
      <c r="P341" s="13">
        <f t="shared" si="14"/>
      </c>
      <c r="Q341" s="13"/>
      <c r="S341" s="16"/>
    </row>
    <row r="342" spans="1:19" s="7" customFormat="1" ht="15.75" customHeight="1">
      <c r="A342" s="11"/>
      <c r="B342" s="8"/>
      <c r="C342" s="9"/>
      <c r="D342" s="28" t="s">
        <v>8</v>
      </c>
      <c r="E342" s="33"/>
      <c r="F342" s="11"/>
      <c r="G342" s="32"/>
      <c r="H342" s="28" t="s">
        <v>9</v>
      </c>
      <c r="I342" s="33"/>
      <c r="J342" s="33"/>
      <c r="K342" s="34"/>
      <c r="L342" s="12"/>
      <c r="M342" s="12"/>
      <c r="N342" s="12"/>
      <c r="O342" s="14">
        <f t="shared" si="13"/>
        <v>0</v>
      </c>
      <c r="P342" s="13">
        <f t="shared" si="14"/>
      </c>
      <c r="Q342" s="13"/>
      <c r="S342" s="16"/>
    </row>
    <row r="343" spans="1:19" ht="12.75">
      <c r="A343" s="10"/>
      <c r="B343" s="4"/>
      <c r="S343" s="17"/>
    </row>
    <row r="344" spans="1:19" ht="12.75">
      <c r="A344" s="10"/>
      <c r="B344" s="4"/>
      <c r="S344" s="17"/>
    </row>
    <row r="345" spans="1:19" ht="12.75">
      <c r="A345" s="10"/>
      <c r="B345" s="4"/>
      <c r="S345" s="17"/>
    </row>
    <row r="346" spans="1:19" ht="12.75">
      <c r="A346" s="10"/>
      <c r="B346" s="4"/>
      <c r="S346" s="17"/>
    </row>
    <row r="347" spans="2:19" ht="12.75">
      <c r="B347" s="4"/>
      <c r="S347" s="17"/>
    </row>
    <row r="348" spans="2:19" ht="12.75">
      <c r="B348" s="4"/>
      <c r="S348" s="17"/>
    </row>
    <row r="349" spans="2:19" ht="12.75">
      <c r="B349" s="4"/>
      <c r="S349" s="17"/>
    </row>
    <row r="350" spans="2:19" ht="12.75">
      <c r="B350" s="4"/>
      <c r="S350" s="17"/>
    </row>
    <row r="351" spans="2:19" ht="12.75">
      <c r="B351" s="4"/>
      <c r="S351" s="17"/>
    </row>
    <row r="352" spans="2:19" ht="12.75">
      <c r="B352" s="4"/>
      <c r="S352" s="17"/>
    </row>
    <row r="353" spans="2:19" ht="12.75">
      <c r="B353" s="4"/>
      <c r="S353" s="17"/>
    </row>
    <row r="354" spans="2:19" ht="12.75">
      <c r="B354" s="4"/>
      <c r="S354" s="17"/>
    </row>
    <row r="355" spans="2:19" ht="12.75">
      <c r="B355" s="4"/>
      <c r="S355" s="17"/>
    </row>
    <row r="356" spans="2:19" ht="12.75">
      <c r="B356" s="4"/>
      <c r="S356" s="17"/>
    </row>
    <row r="357" spans="2:19" ht="12.75">
      <c r="B357" s="4"/>
      <c r="S357" s="17"/>
    </row>
    <row r="358" spans="2:19" ht="12.75">
      <c r="B358" s="4"/>
      <c r="S358" s="17"/>
    </row>
    <row r="359" spans="2:19" ht="12.75">
      <c r="B359" s="4"/>
      <c r="S359" s="17"/>
    </row>
    <row r="360" spans="2:19" ht="12.75">
      <c r="B360" s="4"/>
      <c r="S360" s="17"/>
    </row>
    <row r="361" spans="2:19" ht="12.75">
      <c r="B361" s="4"/>
      <c r="S361" s="17"/>
    </row>
    <row r="362" spans="2:19" ht="12.75">
      <c r="B362" s="4"/>
      <c r="S362" s="17"/>
    </row>
    <row r="363" spans="2:19" ht="12.75">
      <c r="B363" s="4"/>
      <c r="S363" s="17"/>
    </row>
    <row r="364" ht="12.75">
      <c r="S364" s="17"/>
    </row>
    <row r="365" ht="12.75">
      <c r="S365" s="17"/>
    </row>
    <row r="366" ht="12.75">
      <c r="S366" s="17"/>
    </row>
    <row r="367" ht="12.75">
      <c r="S367" s="17"/>
    </row>
    <row r="368" ht="12.75">
      <c r="S368" s="17"/>
    </row>
    <row r="369" ht="12.75">
      <c r="S369" s="17"/>
    </row>
    <row r="370" ht="12.75">
      <c r="S370" s="17"/>
    </row>
    <row r="371" ht="12.75">
      <c r="S371" s="17"/>
    </row>
    <row r="372" ht="12.75">
      <c r="S372" s="17"/>
    </row>
    <row r="373" ht="12.75">
      <c r="S373" s="17"/>
    </row>
    <row r="374" ht="12.75">
      <c r="S374" s="17"/>
    </row>
    <row r="375" ht="12.75">
      <c r="S375" s="17"/>
    </row>
  </sheetData>
  <sheetProtection/>
  <mergeCells count="7">
    <mergeCell ref="N4:O4"/>
    <mergeCell ref="A4:A5"/>
    <mergeCell ref="B4:B5"/>
    <mergeCell ref="D4:I4"/>
    <mergeCell ref="C4:C5"/>
    <mergeCell ref="D5:G5"/>
    <mergeCell ref="H5:K5"/>
  </mergeCells>
  <conditionalFormatting sqref="B71:C342 L71:N342 D7:K342 A7:A342 O7:Q342">
    <cfRule type="expression" priority="1" dxfId="0" stopIfTrue="1">
      <formula>N(#REF!)&gt;=1</formula>
    </cfRule>
  </conditionalFormatting>
  <conditionalFormatting sqref="B7:C70 L7:N70">
    <cfRule type="expression" priority="2" dxfId="0" stopIfTrue="1">
      <formula>N($Y7)&gt;=1</formula>
    </cfRule>
  </conditionalFormatting>
  <printOptions/>
  <pageMargins left="0.7874015748031497" right="0.6299212598425197" top="0.984251968503937" bottom="0.5118110236220472" header="0.5118110236220472" footer="0.5118110236220472"/>
  <pageSetup horizontalDpi="600" verticalDpi="600" orientation="landscape" paperSize="9" scale="80" r:id="rId1"/>
  <headerFooter alignWithMargins="0">
    <oddHeader>&amp;L22/06/2018 ajout PAR NG&amp;C&amp;"Arial,Gras"&amp;12FICHIER OBSTACLES 
issu de : relevé 28ème GG&amp;RPage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PageLayoutView="0" workbookViewId="0" topLeftCell="A1">
      <selection activeCell="J1" sqref="J1:Q128"/>
    </sheetView>
  </sheetViews>
  <sheetFormatPr defaultColWidth="11.421875" defaultRowHeight="12.75"/>
  <cols>
    <col min="1" max="1" width="4.140625" style="31" bestFit="1" customWidth="1"/>
    <col min="2" max="2" width="4.7109375" style="31" bestFit="1" customWidth="1"/>
    <col min="3" max="3" width="3.28125" style="31" bestFit="1" customWidth="1"/>
    <col min="4" max="4" width="10.8515625" style="31" customWidth="1"/>
    <col min="5" max="5" width="4.57421875" style="31" bestFit="1" customWidth="1"/>
    <col min="6" max="6" width="2.00390625" style="31" bestFit="1" customWidth="1"/>
    <col min="7" max="7" width="3.00390625" style="31" bestFit="1" customWidth="1"/>
    <col min="8" max="8" width="7.00390625" style="31" bestFit="1" customWidth="1"/>
    <col min="9" max="9" width="11.421875" style="31" customWidth="1"/>
    <col min="10" max="10" width="11.140625" style="47" customWidth="1"/>
    <col min="11" max="11" width="29.00390625" style="47" customWidth="1"/>
    <col min="12" max="12" width="12.140625" style="51" bestFit="1" customWidth="1"/>
    <col min="13" max="13" width="11.57421875" style="51" bestFit="1" customWidth="1"/>
    <col min="14" max="16" width="11.57421875" style="47" customWidth="1"/>
    <col min="17" max="17" width="13.00390625" style="47" bestFit="1" customWidth="1"/>
  </cols>
  <sheetData>
    <row r="1" spans="1:17" ht="12.75">
      <c r="A1" s="46" t="s">
        <v>21</v>
      </c>
      <c r="B1" s="46" t="s">
        <v>15</v>
      </c>
      <c r="C1" s="45" t="s">
        <v>16</v>
      </c>
      <c r="D1" s="45" t="s">
        <v>23</v>
      </c>
      <c r="E1" s="46" t="s">
        <v>24</v>
      </c>
      <c r="F1" s="46" t="s">
        <v>15</v>
      </c>
      <c r="G1" s="45" t="s">
        <v>16</v>
      </c>
      <c r="H1" s="45" t="s">
        <v>23</v>
      </c>
      <c r="I1" s="38"/>
      <c r="J1" s="47" t="s">
        <v>0</v>
      </c>
      <c r="K1" s="47" t="s">
        <v>22</v>
      </c>
      <c r="L1" s="51" t="s">
        <v>25</v>
      </c>
      <c r="M1" s="51" t="s">
        <v>26</v>
      </c>
      <c r="N1" s="51"/>
      <c r="O1" s="51"/>
      <c r="P1" s="51"/>
      <c r="Q1" s="50" t="s">
        <v>27</v>
      </c>
    </row>
    <row r="2" spans="1:17" ht="12.75">
      <c r="A2" s="30" t="s">
        <v>8</v>
      </c>
      <c r="B2" s="42">
        <f>Tableau!E7</f>
        <v>41</v>
      </c>
      <c r="C2" s="44">
        <f>Tableau!F7</f>
        <v>54</v>
      </c>
      <c r="D2" s="43">
        <f>Tableau!G7</f>
        <v>45.3465</v>
      </c>
      <c r="E2" s="30" t="s">
        <v>9</v>
      </c>
      <c r="F2" s="35">
        <f>Tableau!I7</f>
        <v>9</v>
      </c>
      <c r="G2" s="35">
        <f>Tableau!J7</f>
        <v>24</v>
      </c>
      <c r="H2" s="36">
        <f>Tableau!K7</f>
        <v>20.3112</v>
      </c>
      <c r="I2" s="37"/>
      <c r="J2" s="47" t="str">
        <f>Tableau!C7</f>
        <v>KS100</v>
      </c>
      <c r="K2" s="47" t="str">
        <f>Tableau!B7</f>
        <v>SEUIL 36</v>
      </c>
      <c r="L2" s="52">
        <f>IF((A2="N"),1,-1)*(B2+C2/60+D2/3600)</f>
        <v>41.91259625</v>
      </c>
      <c r="M2" s="52">
        <f>IF((E2="E"),1,-1)*(F2+G2/60+H2/3600)</f>
        <v>9.405642</v>
      </c>
      <c r="N2" s="48"/>
      <c r="O2" s="48"/>
      <c r="P2" s="48"/>
      <c r="Q2" s="47">
        <f>Tableau!N7</f>
        <v>5.264</v>
      </c>
    </row>
    <row r="3" spans="1:17" ht="12.75">
      <c r="A3" s="30" t="s">
        <v>8</v>
      </c>
      <c r="B3" s="42">
        <f>Tableau!E8</f>
        <v>41</v>
      </c>
      <c r="C3" s="44">
        <f>Tableau!F8</f>
        <v>54</v>
      </c>
      <c r="D3" s="43">
        <f>Tableau!G8</f>
        <v>36.2122</v>
      </c>
      <c r="E3" s="30" t="s">
        <v>9</v>
      </c>
      <c r="F3" s="35">
        <f>Tableau!I8</f>
        <v>9</v>
      </c>
      <c r="G3" s="35">
        <f>Tableau!J8</f>
        <v>24</v>
      </c>
      <c r="H3" s="36">
        <f>Tableau!K8</f>
        <v>20.5407</v>
      </c>
      <c r="I3" s="37"/>
      <c r="J3" s="47" t="str">
        <f>Tableau!C8</f>
        <v>KS101</v>
      </c>
      <c r="K3" s="47" t="str">
        <f>Tableau!B8</f>
        <v>EXTRÉMITÉ</v>
      </c>
      <c r="L3" s="52">
        <f>IF((A3="N"),1,-1)*(B3+C3/60+D3/3600)</f>
        <v>41.910058944444444</v>
      </c>
      <c r="M3" s="52">
        <f>IF((E3="E"),1,-1)*(F3+G3/60+H3/3600)</f>
        <v>9.405705750000001</v>
      </c>
      <c r="N3" s="48"/>
      <c r="O3" s="48"/>
      <c r="P3" s="48"/>
      <c r="Q3" s="47">
        <f>Tableau!N8</f>
        <v>4.246</v>
      </c>
    </row>
    <row r="4" spans="1:17" ht="12.75">
      <c r="A4" s="30" t="s">
        <v>8</v>
      </c>
      <c r="B4" s="42">
        <f>Tableau!E9</f>
        <v>41</v>
      </c>
      <c r="C4" s="44">
        <f>Tableau!F9</f>
        <v>56</v>
      </c>
      <c r="D4" s="43">
        <f>Tableau!G9</f>
        <v>10.4807</v>
      </c>
      <c r="E4" s="30" t="s">
        <v>9</v>
      </c>
      <c r="F4" s="35">
        <f>Tableau!I9</f>
        <v>9</v>
      </c>
      <c r="G4" s="35">
        <f>Tableau!J9</f>
        <v>24</v>
      </c>
      <c r="H4" s="36">
        <f>Tableau!K9</f>
        <v>18.2204</v>
      </c>
      <c r="J4" s="47" t="str">
        <f>Tableau!C9</f>
        <v>KS104</v>
      </c>
      <c r="K4" s="47" t="str">
        <f>Tableau!B9</f>
        <v>SEUIL 18</v>
      </c>
      <c r="L4" s="52">
        <f aca="true" t="shared" si="0" ref="L4:L21">IF((A4="N"),1,-1)*(B4+C4/60+D4/3600)</f>
        <v>41.93624463888889</v>
      </c>
      <c r="M4" s="52">
        <f aca="true" t="shared" si="1" ref="M4:M21">IF((E4="E"),1,-1)*(F4+G4/60+H4/3600)</f>
        <v>9.405061222222223</v>
      </c>
      <c r="N4" s="48"/>
      <c r="O4" s="48"/>
      <c r="P4" s="48"/>
      <c r="Q4" s="47">
        <f>Tableau!N9</f>
        <v>5.963</v>
      </c>
    </row>
    <row r="5" spans="1:17" ht="12.75">
      <c r="A5" s="30" t="s">
        <v>8</v>
      </c>
      <c r="B5" s="42">
        <f>Tableau!E10</f>
        <v>41</v>
      </c>
      <c r="C5" s="44">
        <f>Tableau!F10</f>
        <v>56</v>
      </c>
      <c r="D5" s="43">
        <f>Tableau!G10</f>
        <v>18.7585</v>
      </c>
      <c r="E5" s="30" t="s">
        <v>9</v>
      </c>
      <c r="F5" s="35">
        <f>Tableau!I10</f>
        <v>9</v>
      </c>
      <c r="G5" s="35">
        <f>Tableau!J10</f>
        <v>24</v>
      </c>
      <c r="H5" s="36">
        <f>Tableau!K10</f>
        <v>18.0096</v>
      </c>
      <c r="J5" s="47" t="str">
        <f>Tableau!C10</f>
        <v>KS105</v>
      </c>
      <c r="K5" s="47" t="str">
        <f>Tableau!B10</f>
        <v>EXTRÉMITÉ</v>
      </c>
      <c r="L5" s="52">
        <f t="shared" si="0"/>
        <v>41.93854402777777</v>
      </c>
      <c r="M5" s="52">
        <f t="shared" si="1"/>
        <v>9.405002666666666</v>
      </c>
      <c r="N5" s="48"/>
      <c r="O5" s="48"/>
      <c r="P5" s="48"/>
      <c r="Q5" s="47">
        <f>Tableau!N10</f>
        <v>4.394</v>
      </c>
    </row>
    <row r="6" spans="1:17" ht="12.75">
      <c r="A6" s="30" t="s">
        <v>8</v>
      </c>
      <c r="B6" s="42">
        <f>Tableau!E11</f>
        <v>41</v>
      </c>
      <c r="C6" s="44">
        <f>Tableau!F11</f>
        <v>54</v>
      </c>
      <c r="D6" s="43">
        <f>Tableau!G11</f>
        <v>33.619</v>
      </c>
      <c r="E6" s="30" t="s">
        <v>9</v>
      </c>
      <c r="F6" s="35">
        <f>Tableau!I11</f>
        <v>9</v>
      </c>
      <c r="G6" s="35">
        <f>Tableau!J11</f>
        <v>24</v>
      </c>
      <c r="H6" s="36">
        <f>Tableau!K11</f>
        <v>20.597</v>
      </c>
      <c r="J6" s="47" t="str">
        <f>Tableau!C11</f>
        <v>KS200</v>
      </c>
      <c r="K6" s="47" t="str">
        <f>Tableau!B11</f>
        <v>LOCALIZER</v>
      </c>
      <c r="L6" s="52">
        <f t="shared" si="0"/>
        <v>41.90933861111111</v>
      </c>
      <c r="M6" s="52">
        <f t="shared" si="1"/>
        <v>9.405721388888889</v>
      </c>
      <c r="N6" s="48"/>
      <c r="O6" s="48"/>
      <c r="P6" s="48"/>
      <c r="Q6" s="47">
        <f>Tableau!N11</f>
        <v>6.877</v>
      </c>
    </row>
    <row r="7" spans="1:17" ht="12.75">
      <c r="A7" s="30" t="s">
        <v>8</v>
      </c>
      <c r="B7" s="42">
        <f>Tableau!E12</f>
        <v>41</v>
      </c>
      <c r="C7" s="44">
        <f>Tableau!F12</f>
        <v>54</v>
      </c>
      <c r="D7" s="43">
        <f>Tableau!G12</f>
        <v>34.942</v>
      </c>
      <c r="E7" s="30" t="s">
        <v>9</v>
      </c>
      <c r="F7" s="35">
        <f>Tableau!I12</f>
        <v>9</v>
      </c>
      <c r="G7" s="35">
        <f>Tableau!J12</f>
        <v>24</v>
      </c>
      <c r="H7" s="36">
        <f>Tableau!K12</f>
        <v>20.571</v>
      </c>
      <c r="J7" s="47" t="str">
        <f>Tableau!C12</f>
        <v>KS201</v>
      </c>
      <c r="K7" s="47" t="str">
        <f>Tableau!B12</f>
        <v>PLATE-FORME DE CALIB.</v>
      </c>
      <c r="L7" s="52">
        <f t="shared" si="0"/>
        <v>41.90970611111111</v>
      </c>
      <c r="M7" s="52">
        <f t="shared" si="1"/>
        <v>9.405714166666668</v>
      </c>
      <c r="N7" s="48"/>
      <c r="O7" s="48"/>
      <c r="P7" s="48"/>
      <c r="Q7" s="47">
        <f>Tableau!N12</f>
        <v>4.37</v>
      </c>
    </row>
    <row r="8" spans="1:17" ht="12.75">
      <c r="A8" s="30" t="s">
        <v>8</v>
      </c>
      <c r="B8" s="42">
        <f>Tableau!E13</f>
        <v>41</v>
      </c>
      <c r="C8" s="44">
        <f>Tableau!F13</f>
        <v>55</v>
      </c>
      <c r="D8" s="43">
        <f>Tableau!G13</f>
        <v>59.964</v>
      </c>
      <c r="E8" s="30" t="s">
        <v>9</v>
      </c>
      <c r="F8" s="35">
        <f>Tableau!I13</f>
        <v>9</v>
      </c>
      <c r="G8" s="35">
        <f>Tableau!J13</f>
        <v>24</v>
      </c>
      <c r="H8" s="36">
        <f>Tableau!K13</f>
        <v>13.0541</v>
      </c>
      <c r="J8" s="47" t="str">
        <f>Tableau!C13</f>
        <v>KS203</v>
      </c>
      <c r="K8" s="47" t="str">
        <f>Tableau!B13</f>
        <v>NEW GLIDE</v>
      </c>
      <c r="L8" s="52">
        <f t="shared" si="0"/>
        <v>41.933323333333334</v>
      </c>
      <c r="M8" s="52">
        <f t="shared" si="1"/>
        <v>9.403626138888889</v>
      </c>
      <c r="N8" s="48"/>
      <c r="O8" s="48"/>
      <c r="P8" s="48"/>
      <c r="Q8" s="47">
        <f>Tableau!N13</f>
        <v>22.77</v>
      </c>
    </row>
    <row r="9" spans="1:17" ht="12.75">
      <c r="A9" s="30" t="s">
        <v>8</v>
      </c>
      <c r="B9" s="42">
        <f>Tableau!E14</f>
        <v>41</v>
      </c>
      <c r="C9" s="44">
        <f>Tableau!F14</f>
        <v>55</v>
      </c>
      <c r="D9" s="43">
        <f>Tableau!G14</f>
        <v>16.75</v>
      </c>
      <c r="E9" s="30" t="s">
        <v>9</v>
      </c>
      <c r="F9" s="35">
        <f>Tableau!I14</f>
        <v>9</v>
      </c>
      <c r="G9" s="35">
        <f>Tableau!J14</f>
        <v>24</v>
      </c>
      <c r="H9" s="36">
        <f>Tableau!K14</f>
        <v>13.93</v>
      </c>
      <c r="J9" s="47" t="str">
        <f>Tableau!C14</f>
        <v>KS204</v>
      </c>
      <c r="K9" s="47" t="str">
        <f>Tableau!B14</f>
        <v>PAR NG</v>
      </c>
      <c r="L9" s="52">
        <f>IF((A9="N"),1,-1)*(B9+C9/60+D9/3600)</f>
        <v>41.92131944444444</v>
      </c>
      <c r="M9" s="52">
        <f>IF((E9="E"),1,-1)*(F9+G9/60+H9/3600)</f>
        <v>9.403869444444444</v>
      </c>
      <c r="N9" s="48"/>
      <c r="O9" s="48"/>
      <c r="P9" s="48"/>
      <c r="Q9" s="47">
        <f>Tableau!N14</f>
        <v>22.4</v>
      </c>
    </row>
    <row r="10" spans="1:17" ht="12.75">
      <c r="A10" s="30" t="s">
        <v>8</v>
      </c>
      <c r="B10" s="42">
        <f>Tableau!E15</f>
        <v>41</v>
      </c>
      <c r="C10" s="44">
        <f>Tableau!F15</f>
        <v>56</v>
      </c>
      <c r="D10" s="43">
        <f>Tableau!G15</f>
        <v>39.179</v>
      </c>
      <c r="E10" s="30" t="s">
        <v>9</v>
      </c>
      <c r="F10" s="35">
        <f>Tableau!I15</f>
        <v>9</v>
      </c>
      <c r="G10" s="35">
        <f>Tableau!J15</f>
        <v>24</v>
      </c>
      <c r="H10" s="36">
        <f>Tableau!K15</f>
        <v>17.495</v>
      </c>
      <c r="J10" s="47" t="str">
        <f>Tableau!C15</f>
        <v>KS205</v>
      </c>
      <c r="K10" s="47" t="str">
        <f>Tableau!B15</f>
        <v>MIDDLE MARKER</v>
      </c>
      <c r="L10" s="52">
        <f t="shared" si="0"/>
        <v>41.94421638888888</v>
      </c>
      <c r="M10" s="52">
        <f t="shared" si="1"/>
        <v>9.404859722222223</v>
      </c>
      <c r="N10" s="48"/>
      <c r="O10" s="48"/>
      <c r="P10" s="48"/>
      <c r="Q10" s="47">
        <f>Tableau!N15</f>
        <v>1.344</v>
      </c>
    </row>
    <row r="11" spans="1:17" ht="12.75">
      <c r="A11" s="30" t="s">
        <v>8</v>
      </c>
      <c r="B11" s="42">
        <f>Tableau!E16</f>
        <v>41</v>
      </c>
      <c r="C11" s="44">
        <f>Tableau!F16</f>
        <v>59</v>
      </c>
      <c r="D11" s="43">
        <f>Tableau!G16</f>
        <v>53.724</v>
      </c>
      <c r="E11" s="30" t="s">
        <v>9</v>
      </c>
      <c r="F11" s="35">
        <f>Tableau!I16</f>
        <v>9</v>
      </c>
      <c r="G11" s="35">
        <f>Tableau!J16</f>
        <v>24</v>
      </c>
      <c r="H11" s="36">
        <f>Tableau!K16</f>
        <v>12.406</v>
      </c>
      <c r="J11" s="47" t="str">
        <f>Tableau!C16</f>
        <v>KS206</v>
      </c>
      <c r="K11" s="47" t="str">
        <f>Tableau!B16</f>
        <v>OUTER MARKER</v>
      </c>
      <c r="L11" s="52">
        <f t="shared" si="0"/>
        <v>41.99825666666667</v>
      </c>
      <c r="M11" s="52">
        <f t="shared" si="1"/>
        <v>9.403446111111112</v>
      </c>
      <c r="N11" s="48"/>
      <c r="O11" s="48"/>
      <c r="P11" s="48"/>
      <c r="Q11" s="47">
        <f>Tableau!N16</f>
        <v>20.746</v>
      </c>
    </row>
    <row r="12" spans="1:17" ht="12.75">
      <c r="A12" s="30" t="s">
        <v>8</v>
      </c>
      <c r="B12" s="42">
        <f>Tableau!E17</f>
        <v>41</v>
      </c>
      <c r="C12" s="44">
        <f>Tableau!F17</f>
        <v>55</v>
      </c>
      <c r="D12" s="43">
        <f>Tableau!G17</f>
        <v>20.884</v>
      </c>
      <c r="E12" s="30" t="s">
        <v>9</v>
      </c>
      <c r="F12" s="35">
        <f>Tableau!I17</f>
        <v>9</v>
      </c>
      <c r="G12" s="35">
        <f>Tableau!J17</f>
        <v>24</v>
      </c>
      <c r="H12" s="36">
        <f>Tableau!K17</f>
        <v>13.431</v>
      </c>
      <c r="J12" s="47" t="str">
        <f>Tableau!C17</f>
        <v>KS209</v>
      </c>
      <c r="K12" s="47" t="str">
        <f>Tableau!B17</f>
        <v>RADAR</v>
      </c>
      <c r="L12" s="52">
        <f t="shared" si="0"/>
        <v>41.922467777777776</v>
      </c>
      <c r="M12" s="52">
        <f t="shared" si="1"/>
        <v>9.403730833333334</v>
      </c>
      <c r="N12" s="48"/>
      <c r="O12" s="48"/>
      <c r="P12" s="48"/>
      <c r="Q12" s="47">
        <f>Tableau!N17</f>
        <v>16.776</v>
      </c>
    </row>
    <row r="13" spans="1:17" ht="12.75">
      <c r="A13" s="30" t="s">
        <v>8</v>
      </c>
      <c r="B13" s="42">
        <f>Tableau!E18</f>
        <v>41</v>
      </c>
      <c r="C13" s="44">
        <f>Tableau!F18</f>
        <v>55</v>
      </c>
      <c r="D13" s="43">
        <f>Tableau!G18</f>
        <v>37.712</v>
      </c>
      <c r="E13" s="30" t="s">
        <v>9</v>
      </c>
      <c r="F13" s="35">
        <f>Tableau!I18</f>
        <v>9</v>
      </c>
      <c r="G13" s="35">
        <f>Tableau!J18</f>
        <v>24</v>
      </c>
      <c r="H13" s="36">
        <f>Tableau!K18</f>
        <v>12.439</v>
      </c>
      <c r="J13" s="47" t="str">
        <f>Tableau!C18</f>
        <v>KS210</v>
      </c>
      <c r="K13" s="47" t="str">
        <f>Tableau!B18</f>
        <v>RADAR CENTAURE</v>
      </c>
      <c r="L13" s="52">
        <f t="shared" si="0"/>
        <v>41.92714222222222</v>
      </c>
      <c r="M13" s="52">
        <f t="shared" si="1"/>
        <v>9.403455277777779</v>
      </c>
      <c r="N13" s="48"/>
      <c r="O13" s="48"/>
      <c r="P13" s="48"/>
      <c r="Q13" s="47">
        <f>Tableau!N18</f>
        <v>19.43</v>
      </c>
    </row>
    <row r="14" spans="1:17" ht="12.75">
      <c r="A14" s="30" t="s">
        <v>8</v>
      </c>
      <c r="B14" s="42">
        <f>Tableau!E19</f>
        <v>41</v>
      </c>
      <c r="C14" s="44">
        <f>Tableau!F19</f>
        <v>56</v>
      </c>
      <c r="D14" s="43">
        <f>Tableau!G19</f>
        <v>14.927</v>
      </c>
      <c r="E14" s="30" t="s">
        <v>9</v>
      </c>
      <c r="F14" s="35">
        <f>Tableau!I19</f>
        <v>9</v>
      </c>
      <c r="G14" s="35">
        <f>Tableau!J19</f>
        <v>23</v>
      </c>
      <c r="H14" s="36">
        <f>Tableau!K19</f>
        <v>58.414</v>
      </c>
      <c r="J14" s="47" t="str">
        <f>Tableau!C19</f>
        <v>KS211</v>
      </c>
      <c r="K14" s="47" t="str">
        <f>Tableau!B19</f>
        <v>TACAN</v>
      </c>
      <c r="L14" s="52">
        <f t="shared" si="0"/>
        <v>41.93747972222222</v>
      </c>
      <c r="M14" s="52">
        <f t="shared" si="1"/>
        <v>9.399559444444444</v>
      </c>
      <c r="N14" s="48"/>
      <c r="O14" s="48"/>
      <c r="P14" s="48"/>
      <c r="Q14" s="47">
        <f>Tableau!N19</f>
        <v>23.61</v>
      </c>
    </row>
    <row r="15" spans="1:17" ht="12.75">
      <c r="A15" s="30" t="s">
        <v>8</v>
      </c>
      <c r="B15" s="42">
        <f>Tableau!E20</f>
        <v>41</v>
      </c>
      <c r="C15" s="44">
        <f>Tableau!F20</f>
        <v>56</v>
      </c>
      <c r="D15" s="43">
        <f>Tableau!G20</f>
        <v>0.019</v>
      </c>
      <c r="E15" s="30" t="s">
        <v>9</v>
      </c>
      <c r="F15" s="35">
        <f>Tableau!I20</f>
        <v>9</v>
      </c>
      <c r="G15" s="35">
        <f>Tableau!J20</f>
        <v>23</v>
      </c>
      <c r="H15" s="36">
        <f>Tableau!K20</f>
        <v>38.408</v>
      </c>
      <c r="J15" s="47" t="str">
        <f>Tableau!C20</f>
        <v>KS212</v>
      </c>
      <c r="K15" s="47" t="str">
        <f>Tableau!B20</f>
        <v>NDB</v>
      </c>
      <c r="L15" s="52">
        <f t="shared" si="0"/>
        <v>41.93333861111111</v>
      </c>
      <c r="M15" s="52">
        <f t="shared" si="1"/>
        <v>9.394002222222221</v>
      </c>
      <c r="N15" s="48"/>
      <c r="O15" s="48"/>
      <c r="P15" s="48"/>
      <c r="Q15" s="47">
        <f>Tableau!N20</f>
        <v>30.836</v>
      </c>
    </row>
    <row r="16" spans="1:17" ht="12.75">
      <c r="A16" s="30" t="s">
        <v>8</v>
      </c>
      <c r="B16" s="42">
        <f>Tableau!E21</f>
        <v>41</v>
      </c>
      <c r="C16" s="44">
        <f>Tableau!F21</f>
        <v>55</v>
      </c>
      <c r="D16" s="43">
        <f>Tableau!G21</f>
        <v>28.642</v>
      </c>
      <c r="E16" s="30" t="s">
        <v>9</v>
      </c>
      <c r="F16" s="35">
        <f>Tableau!I21</f>
        <v>9</v>
      </c>
      <c r="G16" s="35">
        <f>Tableau!J21</f>
        <v>24</v>
      </c>
      <c r="H16" s="36">
        <f>Tableau!K21</f>
        <v>13.427</v>
      </c>
      <c r="J16" s="47" t="str">
        <f>Tableau!C21</f>
        <v>KS213</v>
      </c>
      <c r="K16" s="47" t="str">
        <f>Tableau!B21</f>
        <v>ANTENNE GONIO. VHF</v>
      </c>
      <c r="L16" s="52">
        <f t="shared" si="0"/>
        <v>41.92462277777778</v>
      </c>
      <c r="M16" s="52">
        <f t="shared" si="1"/>
        <v>9.403729722222222</v>
      </c>
      <c r="N16" s="48"/>
      <c r="O16" s="48"/>
      <c r="P16" s="48"/>
      <c r="Q16" s="47">
        <f>Tableau!N21</f>
        <v>15.347</v>
      </c>
    </row>
    <row r="17" spans="1:17" ht="12.75">
      <c r="A17" s="30" t="s">
        <v>8</v>
      </c>
      <c r="B17" s="42">
        <f>Tableau!E22</f>
        <v>41</v>
      </c>
      <c r="C17" s="44">
        <f>Tableau!F22</f>
        <v>55</v>
      </c>
      <c r="D17" s="43">
        <f>Tableau!G22</f>
        <v>30.158</v>
      </c>
      <c r="E17" s="30" t="s">
        <v>9</v>
      </c>
      <c r="F17" s="35">
        <f>Tableau!I22</f>
        <v>9</v>
      </c>
      <c r="G17" s="35">
        <f>Tableau!J22</f>
        <v>24</v>
      </c>
      <c r="H17" s="36">
        <f>Tableau!K22</f>
        <v>13.077</v>
      </c>
      <c r="J17" s="47" t="str">
        <f>Tableau!C22</f>
        <v>KS214</v>
      </c>
      <c r="K17" s="47" t="str">
        <f>Tableau!B22</f>
        <v>ANTENNE GONIO. UHF</v>
      </c>
      <c r="L17" s="52">
        <f t="shared" si="0"/>
        <v>41.92504388888889</v>
      </c>
      <c r="M17" s="52">
        <f t="shared" si="1"/>
        <v>9.4036325</v>
      </c>
      <c r="N17" s="48"/>
      <c r="O17" s="48"/>
      <c r="P17" s="48"/>
      <c r="Q17" s="47">
        <f>Tableau!N22</f>
        <v>15.124</v>
      </c>
    </row>
    <row r="18" spans="1:17" ht="12.75">
      <c r="A18" s="30" t="s">
        <v>8</v>
      </c>
      <c r="B18" s="42">
        <f>Tableau!E23</f>
        <v>41</v>
      </c>
      <c r="C18" s="44">
        <f>Tableau!F23</f>
        <v>56</v>
      </c>
      <c r="D18" s="43">
        <f>Tableau!G23</f>
        <v>2.592</v>
      </c>
      <c r="E18" s="30" t="s">
        <v>9</v>
      </c>
      <c r="F18" s="35">
        <f>Tableau!I23</f>
        <v>9</v>
      </c>
      <c r="G18" s="35">
        <f>Tableau!J23</f>
        <v>23</v>
      </c>
      <c r="H18" s="36">
        <f>Tableau!K23</f>
        <v>52.851</v>
      </c>
      <c r="J18" s="47" t="str">
        <f>Tableau!C23</f>
        <v>KS215</v>
      </c>
      <c r="K18" s="47" t="str">
        <f>Tableau!B23</f>
        <v>SATAM</v>
      </c>
      <c r="L18" s="52">
        <f t="shared" si="0"/>
        <v>41.93405333333333</v>
      </c>
      <c r="M18" s="52">
        <f t="shared" si="1"/>
        <v>9.398014166666666</v>
      </c>
      <c r="N18" s="48"/>
      <c r="O18" s="48"/>
      <c r="P18" s="48"/>
      <c r="Q18" s="47">
        <f>Tableau!N23</f>
        <v>18.295</v>
      </c>
    </row>
    <row r="19" spans="1:17" ht="12.75">
      <c r="A19" s="30" t="s">
        <v>8</v>
      </c>
      <c r="B19" s="42">
        <f>Tableau!E24</f>
        <v>41</v>
      </c>
      <c r="C19" s="44">
        <f>Tableau!F24</f>
        <v>56</v>
      </c>
      <c r="D19" s="43">
        <f>Tableau!G24</f>
        <v>58.118</v>
      </c>
      <c r="E19" s="30" t="s">
        <v>9</v>
      </c>
      <c r="F19" s="35">
        <f>Tableau!I24</f>
        <v>9</v>
      </c>
      <c r="G19" s="35">
        <f>Tableau!J24</f>
        <v>24</v>
      </c>
      <c r="H19" s="36">
        <f>Tableau!K24</f>
        <v>13.406</v>
      </c>
      <c r="J19" s="47" t="str">
        <f>Tableau!C24</f>
        <v>KS800-1</v>
      </c>
      <c r="K19" s="47" t="str">
        <f>Tableau!B24</f>
        <v>BOSQUET SEUIL 18</v>
      </c>
      <c r="L19" s="52">
        <f t="shared" si="0"/>
        <v>41.94947722222222</v>
      </c>
      <c r="M19" s="52">
        <f t="shared" si="1"/>
        <v>9.403723888888889</v>
      </c>
      <c r="N19" s="48"/>
      <c r="O19" s="48"/>
      <c r="P19" s="48"/>
      <c r="Q19" s="47">
        <f>Tableau!N24</f>
        <v>24.192</v>
      </c>
    </row>
    <row r="20" spans="1:17" ht="12.75">
      <c r="A20" s="30" t="s">
        <v>8</v>
      </c>
      <c r="B20" s="42">
        <f>Tableau!E25</f>
        <v>41</v>
      </c>
      <c r="C20" s="44">
        <f>Tableau!F25</f>
        <v>56</v>
      </c>
      <c r="D20" s="43">
        <f>Tableau!G25</f>
        <v>59.862</v>
      </c>
      <c r="E20" s="30" t="s">
        <v>9</v>
      </c>
      <c r="F20" s="35">
        <f>Tableau!I25</f>
        <v>9</v>
      </c>
      <c r="G20" s="35">
        <f>Tableau!J25</f>
        <v>24</v>
      </c>
      <c r="H20" s="36">
        <f>Tableau!K25</f>
        <v>22.449</v>
      </c>
      <c r="J20" s="47" t="str">
        <f>Tableau!C25</f>
        <v>KS800-2</v>
      </c>
      <c r="K20" s="47" t="str">
        <f>Tableau!B25</f>
        <v>BOSQUET SEUIL 18</v>
      </c>
      <c r="L20" s="52">
        <f t="shared" si="0"/>
        <v>41.94996166666667</v>
      </c>
      <c r="M20" s="52">
        <f t="shared" si="1"/>
        <v>9.406235833333334</v>
      </c>
      <c r="N20" s="48"/>
      <c r="O20" s="48"/>
      <c r="P20" s="48"/>
      <c r="Q20" s="47">
        <f>Tableau!N25</f>
        <v>24.192</v>
      </c>
    </row>
    <row r="21" spans="1:17" ht="12.75">
      <c r="A21" s="30" t="s">
        <v>8</v>
      </c>
      <c r="B21" s="42">
        <f>Tableau!E26</f>
        <v>41</v>
      </c>
      <c r="C21" s="44">
        <f>Tableau!F26</f>
        <v>56</v>
      </c>
      <c r="D21" s="43">
        <f>Tableau!G26</f>
        <v>11.498</v>
      </c>
      <c r="E21" s="30" t="s">
        <v>9</v>
      </c>
      <c r="F21" s="35">
        <f>Tableau!I26</f>
        <v>9</v>
      </c>
      <c r="G21" s="35">
        <f>Tableau!J26</f>
        <v>24</v>
      </c>
      <c r="H21" s="36">
        <f>Tableau!K26</f>
        <v>31.761</v>
      </c>
      <c r="J21" s="47" t="str">
        <f>Tableau!C26</f>
        <v>KS801</v>
      </c>
      <c r="K21" s="47" t="str">
        <f>Tableau!B26</f>
        <v>ARBRE EST SEUIL 18</v>
      </c>
      <c r="L21" s="52">
        <f t="shared" si="0"/>
        <v>41.93652722222222</v>
      </c>
      <c r="M21" s="52">
        <f t="shared" si="1"/>
        <v>9.408822500000001</v>
      </c>
      <c r="N21" s="48"/>
      <c r="O21" s="48"/>
      <c r="P21" s="48"/>
      <c r="Q21" s="47">
        <f>Tableau!N26</f>
        <v>22.151</v>
      </c>
    </row>
    <row r="22" spans="1:17" ht="12.75">
      <c r="A22" s="30" t="s">
        <v>8</v>
      </c>
      <c r="B22" s="42">
        <f>Tableau!E27</f>
        <v>41</v>
      </c>
      <c r="C22" s="44">
        <f>Tableau!F27</f>
        <v>56</v>
      </c>
      <c r="D22" s="43">
        <f>Tableau!G27</f>
        <v>10.621</v>
      </c>
      <c r="E22" s="30" t="s">
        <v>9</v>
      </c>
      <c r="F22" s="35">
        <f>Tableau!I27</f>
        <v>9</v>
      </c>
      <c r="G22" s="35">
        <f>Tableau!J27</f>
        <v>24</v>
      </c>
      <c r="H22" s="36">
        <f>Tableau!K27</f>
        <v>20.499</v>
      </c>
      <c r="J22" s="47" t="str">
        <f>Tableau!C27</f>
        <v>KS802-1</v>
      </c>
      <c r="K22" s="47" t="str">
        <f>Tableau!B27</f>
        <v>ABRI FREIN EST SEUIL 18</v>
      </c>
      <c r="L22" s="52">
        <f aca="true" t="shared" si="2" ref="L22:L85">IF((A22="N"),1,-1)*(B22+C22/60+D22/3600)</f>
        <v>41.93628361111111</v>
      </c>
      <c r="M22" s="52">
        <f aca="true" t="shared" si="3" ref="M22:M85">IF((E22="E"),1,-1)*(F22+G22/60+H22/3600)</f>
        <v>9.405694166666667</v>
      </c>
      <c r="N22" s="48"/>
      <c r="O22" s="48"/>
      <c r="P22" s="48"/>
      <c r="Q22" s="47">
        <f>Tableau!N27</f>
        <v>7.49</v>
      </c>
    </row>
    <row r="23" spans="1:17" ht="12.75">
      <c r="A23" s="30" t="s">
        <v>8</v>
      </c>
      <c r="B23" s="42">
        <f>Tableau!E28</f>
        <v>41</v>
      </c>
      <c r="C23" s="44">
        <f>Tableau!F28</f>
        <v>56</v>
      </c>
      <c r="D23" s="43">
        <f>Tableau!G28</f>
        <v>10.618</v>
      </c>
      <c r="E23" s="30" t="s">
        <v>9</v>
      </c>
      <c r="F23" s="35">
        <f>Tableau!I28</f>
        <v>9</v>
      </c>
      <c r="G23" s="35">
        <f>Tableau!J28</f>
        <v>24</v>
      </c>
      <c r="H23" s="36">
        <f>Tableau!K28</f>
        <v>20.312</v>
      </c>
      <c r="J23" s="47" t="str">
        <f>Tableau!C28</f>
        <v>KS802-2</v>
      </c>
      <c r="K23" s="47" t="str">
        <f>Tableau!B28</f>
        <v>ABRI FREIN EST SEUIL 18</v>
      </c>
      <c r="L23" s="52">
        <f t="shared" si="2"/>
        <v>41.93628277777778</v>
      </c>
      <c r="M23" s="52">
        <f t="shared" si="3"/>
        <v>9.405642222222223</v>
      </c>
      <c r="N23" s="48"/>
      <c r="O23" s="48"/>
      <c r="P23" s="48"/>
      <c r="Q23" s="47">
        <f>Tableau!N28</f>
        <v>7.49</v>
      </c>
    </row>
    <row r="24" spans="1:17" ht="12.75">
      <c r="A24" s="30" t="s">
        <v>8</v>
      </c>
      <c r="B24" s="42">
        <f>Tableau!E29</f>
        <v>41</v>
      </c>
      <c r="C24" s="44">
        <f>Tableau!F29</f>
        <v>56</v>
      </c>
      <c r="D24" s="43">
        <f>Tableau!G29</f>
        <v>10.59</v>
      </c>
      <c r="E24" s="30" t="s">
        <v>9</v>
      </c>
      <c r="F24" s="35">
        <f>Tableau!I29</f>
        <v>9</v>
      </c>
      <c r="G24" s="35">
        <f>Tableau!J29</f>
        <v>24</v>
      </c>
      <c r="H24" s="36">
        <f>Tableau!K29</f>
        <v>15.923</v>
      </c>
      <c r="J24" s="47" t="str">
        <f>Tableau!C29</f>
        <v>KS803-1</v>
      </c>
      <c r="K24" s="47" t="str">
        <f>Tableau!B29</f>
        <v>ABRI FREIN OUEST SEUIL 18</v>
      </c>
      <c r="L24" s="52">
        <f t="shared" si="2"/>
        <v>41.936274999999995</v>
      </c>
      <c r="M24" s="52">
        <f t="shared" si="3"/>
        <v>9.404423055555556</v>
      </c>
      <c r="N24" s="48"/>
      <c r="O24" s="48"/>
      <c r="P24" s="48"/>
      <c r="Q24" s="47">
        <f>Tableau!N29</f>
        <v>8.464</v>
      </c>
    </row>
    <row r="25" spans="1:17" ht="12.75">
      <c r="A25" s="30" t="s">
        <v>8</v>
      </c>
      <c r="B25" s="42">
        <f>Tableau!E30</f>
        <v>41</v>
      </c>
      <c r="C25" s="44">
        <f>Tableau!F30</f>
        <v>56</v>
      </c>
      <c r="D25" s="43">
        <f>Tableau!G30</f>
        <v>10.594</v>
      </c>
      <c r="E25" s="30" t="s">
        <v>9</v>
      </c>
      <c r="F25" s="35">
        <f>Tableau!I30</f>
        <v>9</v>
      </c>
      <c r="G25" s="35">
        <f>Tableau!J30</f>
        <v>24</v>
      </c>
      <c r="H25" s="36">
        <f>Tableau!K30</f>
        <v>16.108</v>
      </c>
      <c r="J25" s="47" t="str">
        <f>Tableau!C30</f>
        <v>KS803-2</v>
      </c>
      <c r="K25" s="47" t="str">
        <f>Tableau!B30</f>
        <v>ABRI FREIN OUEST SEUIL 18</v>
      </c>
      <c r="L25" s="52">
        <f t="shared" si="2"/>
        <v>41.936276111111106</v>
      </c>
      <c r="M25" s="52">
        <f t="shared" si="3"/>
        <v>9.404474444444444</v>
      </c>
      <c r="N25" s="48"/>
      <c r="O25" s="48"/>
      <c r="P25" s="48"/>
      <c r="Q25" s="47">
        <f>Tableau!N30</f>
        <v>8.464</v>
      </c>
    </row>
    <row r="26" spans="1:17" ht="12.75">
      <c r="A26" s="30" t="s">
        <v>8</v>
      </c>
      <c r="B26" s="42">
        <f>Tableau!E31</f>
        <v>41</v>
      </c>
      <c r="C26" s="44">
        <f>Tableau!F31</f>
        <v>56</v>
      </c>
      <c r="D26" s="43">
        <f>Tableau!G31</f>
        <v>7.419</v>
      </c>
      <c r="E26" s="30" t="s">
        <v>9</v>
      </c>
      <c r="F26" s="35">
        <f>Tableau!I31</f>
        <v>9</v>
      </c>
      <c r="G26" s="35">
        <f>Tableau!J31</f>
        <v>24</v>
      </c>
      <c r="H26" s="36">
        <f>Tableau!K31</f>
        <v>12.126</v>
      </c>
      <c r="J26" s="47" t="str">
        <f>Tableau!C31</f>
        <v>KS804</v>
      </c>
      <c r="K26" s="47" t="str">
        <f>Tableau!B31</f>
        <v>MANCHE À AIR SEUIL 18</v>
      </c>
      <c r="L26" s="52">
        <f t="shared" si="2"/>
        <v>41.93539416666666</v>
      </c>
      <c r="M26" s="52">
        <f t="shared" si="3"/>
        <v>9.403368333333333</v>
      </c>
      <c r="N26" s="48"/>
      <c r="O26" s="48"/>
      <c r="P26" s="48"/>
      <c r="Q26" s="47">
        <f>Tableau!N31</f>
        <v>14.741</v>
      </c>
    </row>
    <row r="27" spans="1:17" ht="12.75">
      <c r="A27" s="30" t="s">
        <v>8</v>
      </c>
      <c r="B27" s="42">
        <f>Tableau!E32</f>
        <v>41</v>
      </c>
      <c r="C27" s="44">
        <f>Tableau!F32</f>
        <v>56</v>
      </c>
      <c r="D27" s="43">
        <f>Tableau!G32</f>
        <v>3.655</v>
      </c>
      <c r="E27" s="30" t="s">
        <v>9</v>
      </c>
      <c r="F27" s="35">
        <f>Tableau!I32</f>
        <v>9</v>
      </c>
      <c r="G27" s="35">
        <f>Tableau!J32</f>
        <v>24</v>
      </c>
      <c r="H27" s="36">
        <f>Tableau!K32</f>
        <v>1.346</v>
      </c>
      <c r="J27" s="47" t="str">
        <f>Tableau!C32</f>
        <v>KS805</v>
      </c>
      <c r="K27" s="47" t="str">
        <f>Tableau!B32</f>
        <v>ARBRE OUEST SEUIL 18</v>
      </c>
      <c r="L27" s="52">
        <f t="shared" si="2"/>
        <v>41.934348611111105</v>
      </c>
      <c r="M27" s="52">
        <f t="shared" si="3"/>
        <v>9.40037388888889</v>
      </c>
      <c r="N27" s="48"/>
      <c r="O27" s="48"/>
      <c r="P27" s="48"/>
      <c r="Q27" s="47">
        <f>Tableau!N32</f>
        <v>25.347</v>
      </c>
    </row>
    <row r="28" spans="1:17" ht="12.75">
      <c r="A28" s="30" t="s">
        <v>8</v>
      </c>
      <c r="B28" s="42">
        <f>Tableau!E33</f>
        <v>41</v>
      </c>
      <c r="C28" s="44">
        <f>Tableau!F33</f>
        <v>55</v>
      </c>
      <c r="D28" s="43">
        <f>Tableau!G33</f>
        <v>52.955</v>
      </c>
      <c r="E28" s="30" t="s">
        <v>9</v>
      </c>
      <c r="F28" s="35">
        <f>Tableau!I33</f>
        <v>9</v>
      </c>
      <c r="G28" s="35">
        <f>Tableau!J33</f>
        <v>24</v>
      </c>
      <c r="H28" s="36">
        <f>Tableau!K33</f>
        <v>2.419</v>
      </c>
      <c r="J28" s="47" t="str">
        <f>Tableau!C33</f>
        <v>KS806</v>
      </c>
      <c r="K28" s="47" t="str">
        <f>Tableau!B33</f>
        <v>ARBRE OUEST SEUIL 18</v>
      </c>
      <c r="L28" s="52">
        <f t="shared" si="2"/>
        <v>41.931376388888886</v>
      </c>
      <c r="M28" s="52">
        <f t="shared" si="3"/>
        <v>9.400671944444445</v>
      </c>
      <c r="N28" s="48"/>
      <c r="O28" s="48"/>
      <c r="P28" s="48"/>
      <c r="Q28" s="47">
        <f>Tableau!N33</f>
        <v>26.585</v>
      </c>
    </row>
    <row r="29" spans="1:17" ht="12.75">
      <c r="A29" s="30" t="s">
        <v>8</v>
      </c>
      <c r="B29" s="42">
        <f>Tableau!E34</f>
        <v>41</v>
      </c>
      <c r="C29" s="44">
        <f>Tableau!F34</f>
        <v>55</v>
      </c>
      <c r="D29" s="43">
        <f>Tableau!G34</f>
        <v>46.879</v>
      </c>
      <c r="E29" s="30" t="s">
        <v>9</v>
      </c>
      <c r="F29" s="35">
        <f>Tableau!I34</f>
        <v>9</v>
      </c>
      <c r="G29" s="35">
        <f>Tableau!J34</f>
        <v>24</v>
      </c>
      <c r="H29" s="36">
        <f>Tableau!K34</f>
        <v>2.873</v>
      </c>
      <c r="J29" s="47" t="str">
        <f>Tableau!C34</f>
        <v>KS807</v>
      </c>
      <c r="K29" s="47" t="str">
        <f>Tableau!B34</f>
        <v>MANCHE À AIR HM5</v>
      </c>
      <c r="L29" s="52">
        <f t="shared" si="2"/>
        <v>41.92968861111111</v>
      </c>
      <c r="M29" s="52">
        <f t="shared" si="3"/>
        <v>9.400798055555557</v>
      </c>
      <c r="N29" s="48"/>
      <c r="O29" s="48"/>
      <c r="P29" s="48"/>
      <c r="Q29" s="47">
        <f>Tableau!N34</f>
        <v>19.984</v>
      </c>
    </row>
    <row r="30" spans="1:17" ht="12.75">
      <c r="A30" s="30" t="s">
        <v>8</v>
      </c>
      <c r="B30" s="42">
        <f>Tableau!E35</f>
        <v>41</v>
      </c>
      <c r="C30" s="44">
        <f>Tableau!F35</f>
        <v>55</v>
      </c>
      <c r="D30" s="43">
        <f>Tableau!G35</f>
        <v>47.997</v>
      </c>
      <c r="E30" s="30" t="s">
        <v>9</v>
      </c>
      <c r="F30" s="35">
        <f>Tableau!I35</f>
        <v>9</v>
      </c>
      <c r="G30" s="35">
        <f>Tableau!J35</f>
        <v>23</v>
      </c>
      <c r="H30" s="36">
        <f>Tableau!K35</f>
        <v>56.274</v>
      </c>
      <c r="J30" s="47" t="str">
        <f>Tableau!C35</f>
        <v>KS808-1</v>
      </c>
      <c r="K30" s="47" t="str">
        <f>Tableau!B35</f>
        <v>HM5</v>
      </c>
      <c r="L30" s="52">
        <f t="shared" si="2"/>
        <v>41.92999916666666</v>
      </c>
      <c r="M30" s="52">
        <f t="shared" si="3"/>
        <v>9.398964999999999</v>
      </c>
      <c r="N30" s="48"/>
      <c r="O30" s="48"/>
      <c r="P30" s="48"/>
      <c r="Q30" s="47">
        <f>Tableau!N35</f>
        <v>26.468</v>
      </c>
    </row>
    <row r="31" spans="1:17" ht="12.75">
      <c r="A31" s="30" t="s">
        <v>8</v>
      </c>
      <c r="B31" s="42">
        <f>Tableau!E36</f>
        <v>41</v>
      </c>
      <c r="C31" s="44">
        <f>Tableau!F36</f>
        <v>55</v>
      </c>
      <c r="D31" s="43">
        <f>Tableau!G36</f>
        <v>45.94</v>
      </c>
      <c r="E31" s="30" t="s">
        <v>9</v>
      </c>
      <c r="F31" s="35">
        <f>Tableau!I36</f>
        <v>9</v>
      </c>
      <c r="G31" s="35">
        <f>Tableau!J36</f>
        <v>23</v>
      </c>
      <c r="H31" s="36">
        <f>Tableau!K36</f>
        <v>56.321</v>
      </c>
      <c r="J31" s="47" t="str">
        <f>Tableau!C36</f>
        <v>KS808-2</v>
      </c>
      <c r="K31" s="47" t="str">
        <f>Tableau!B36</f>
        <v>HM5</v>
      </c>
      <c r="L31" s="52">
        <f t="shared" si="2"/>
        <v>41.929427777777775</v>
      </c>
      <c r="M31" s="52">
        <f t="shared" si="3"/>
        <v>9.398978055555554</v>
      </c>
      <c r="N31" s="48"/>
      <c r="O31" s="48"/>
      <c r="P31" s="48"/>
      <c r="Q31" s="47">
        <f>Tableau!N36</f>
        <v>26.468</v>
      </c>
    </row>
    <row r="32" spans="1:17" ht="12.75">
      <c r="A32" s="30" t="s">
        <v>8</v>
      </c>
      <c r="B32" s="42">
        <f>Tableau!E37</f>
        <v>41</v>
      </c>
      <c r="C32" s="44">
        <f>Tableau!F37</f>
        <v>55</v>
      </c>
      <c r="D32" s="43">
        <f>Tableau!G37</f>
        <v>45.918</v>
      </c>
      <c r="E32" s="30" t="s">
        <v>9</v>
      </c>
      <c r="F32" s="35">
        <f>Tableau!I37</f>
        <v>9</v>
      </c>
      <c r="G32" s="35">
        <f>Tableau!J37</f>
        <v>23</v>
      </c>
      <c r="H32" s="36">
        <f>Tableau!K37</f>
        <v>54.865</v>
      </c>
      <c r="J32" s="47" t="str">
        <f>Tableau!C37</f>
        <v>KS808-3</v>
      </c>
      <c r="K32" s="47" t="str">
        <f>Tableau!B37</f>
        <v>HM5</v>
      </c>
      <c r="L32" s="52">
        <f t="shared" si="2"/>
        <v>41.92942166666666</v>
      </c>
      <c r="M32" s="52">
        <f t="shared" si="3"/>
        <v>9.398573611111111</v>
      </c>
      <c r="N32" s="48"/>
      <c r="O32" s="48"/>
      <c r="P32" s="48"/>
      <c r="Q32" s="47">
        <f>Tableau!N37</f>
        <v>26.468</v>
      </c>
    </row>
    <row r="33" spans="1:17" ht="12.75">
      <c r="A33" s="30" t="s">
        <v>8</v>
      </c>
      <c r="B33" s="42">
        <f>Tableau!E38</f>
        <v>41</v>
      </c>
      <c r="C33" s="44">
        <f>Tableau!F38</f>
        <v>55</v>
      </c>
      <c r="D33" s="43">
        <f>Tableau!G38</f>
        <v>47.979</v>
      </c>
      <c r="E33" s="30" t="s">
        <v>9</v>
      </c>
      <c r="F33" s="35">
        <f>Tableau!I38</f>
        <v>9</v>
      </c>
      <c r="G33" s="35">
        <f>Tableau!J38</f>
        <v>23</v>
      </c>
      <c r="H33" s="36">
        <f>Tableau!K38</f>
        <v>54.81</v>
      </c>
      <c r="J33" s="47" t="str">
        <f>Tableau!C38</f>
        <v>KS808-4</v>
      </c>
      <c r="K33" s="47" t="str">
        <f>Tableau!B38</f>
        <v>HM5</v>
      </c>
      <c r="L33" s="52">
        <f t="shared" si="2"/>
        <v>41.92999416666667</v>
      </c>
      <c r="M33" s="52">
        <f t="shared" si="3"/>
        <v>9.398558333333332</v>
      </c>
      <c r="N33" s="48"/>
      <c r="O33" s="48"/>
      <c r="P33" s="48"/>
      <c r="Q33" s="47">
        <f>Tableau!N38</f>
        <v>26.468</v>
      </c>
    </row>
    <row r="34" spans="1:17" ht="12.75">
      <c r="A34" s="30" t="s">
        <v>8</v>
      </c>
      <c r="B34" s="42">
        <f>Tableau!E39</f>
        <v>41</v>
      </c>
      <c r="C34" s="44">
        <f>Tableau!F39</f>
        <v>55</v>
      </c>
      <c r="D34" s="43">
        <f>Tableau!G39</f>
        <v>48.261</v>
      </c>
      <c r="E34" s="30" t="s">
        <v>9</v>
      </c>
      <c r="F34" s="35">
        <f>Tableau!I39</f>
        <v>9</v>
      </c>
      <c r="G34" s="35">
        <f>Tableau!J39</f>
        <v>23</v>
      </c>
      <c r="H34" s="36">
        <f>Tableau!K39</f>
        <v>54.89</v>
      </c>
      <c r="J34" s="47" t="str">
        <f>Tableau!C39</f>
        <v>KS809</v>
      </c>
      <c r="K34" s="47" t="str">
        <f>Tableau!B39</f>
        <v>ARBRE HM5</v>
      </c>
      <c r="L34" s="52">
        <f t="shared" si="2"/>
        <v>41.930072499999994</v>
      </c>
      <c r="M34" s="52">
        <f t="shared" si="3"/>
        <v>9.398580555555554</v>
      </c>
      <c r="N34" s="48"/>
      <c r="O34" s="48"/>
      <c r="P34" s="48"/>
      <c r="Q34" s="47">
        <f>Tableau!N39</f>
        <v>33.776</v>
      </c>
    </row>
    <row r="35" spans="1:17" ht="12.75">
      <c r="A35" s="30" t="s">
        <v>8</v>
      </c>
      <c r="B35" s="42">
        <f>Tableau!E40</f>
        <v>41</v>
      </c>
      <c r="C35" s="44">
        <f>Tableau!F40</f>
        <v>55</v>
      </c>
      <c r="D35" s="43">
        <f>Tableau!G40</f>
        <v>21.596</v>
      </c>
      <c r="E35" s="30" t="s">
        <v>9</v>
      </c>
      <c r="F35" s="35">
        <f>Tableau!I40</f>
        <v>9</v>
      </c>
      <c r="G35" s="35">
        <f>Tableau!J40</f>
        <v>24</v>
      </c>
      <c r="H35" s="36">
        <f>Tableau!K40</f>
        <v>3.865</v>
      </c>
      <c r="J35" s="47" t="str">
        <f>Tableau!C40</f>
        <v>KS810</v>
      </c>
      <c r="K35" s="47" t="str">
        <f>Tableau!B40</f>
        <v>MANCHE À AIR TWR</v>
      </c>
      <c r="L35" s="52">
        <f t="shared" si="2"/>
        <v>41.922665555555554</v>
      </c>
      <c r="M35" s="52">
        <f t="shared" si="3"/>
        <v>9.401073611111112</v>
      </c>
      <c r="N35" s="48"/>
      <c r="O35" s="48"/>
      <c r="P35" s="48"/>
      <c r="Q35" s="47">
        <f>Tableau!N40</f>
        <v>19.362</v>
      </c>
    </row>
    <row r="36" spans="1:17" ht="12.75">
      <c r="A36" s="30" t="s">
        <v>8</v>
      </c>
      <c r="B36" s="42">
        <f>Tableau!E41</f>
        <v>41</v>
      </c>
      <c r="C36" s="44">
        <f>Tableau!F41</f>
        <v>55</v>
      </c>
      <c r="D36" s="43">
        <f>Tableau!G41</f>
        <v>19.754</v>
      </c>
      <c r="E36" s="30" t="s">
        <v>9</v>
      </c>
      <c r="F36" s="35">
        <f>Tableau!I41</f>
        <v>9</v>
      </c>
      <c r="G36" s="35">
        <f>Tableau!J41</f>
        <v>24</v>
      </c>
      <c r="H36" s="36">
        <f>Tableau!K41</f>
        <v>2.196</v>
      </c>
      <c r="J36" s="47" t="str">
        <f>Tableau!C41</f>
        <v>KS811</v>
      </c>
      <c r="K36" s="47" t="str">
        <f>Tableau!B41</f>
        <v>MÂT MÉTÉO TWR</v>
      </c>
      <c r="L36" s="52">
        <f t="shared" si="2"/>
        <v>41.922153888888886</v>
      </c>
      <c r="M36" s="52">
        <f t="shared" si="3"/>
        <v>9.40061</v>
      </c>
      <c r="N36" s="48"/>
      <c r="O36" s="48"/>
      <c r="P36" s="48"/>
      <c r="Q36" s="47">
        <f>Tableau!N41</f>
        <v>22.526</v>
      </c>
    </row>
    <row r="37" spans="1:17" ht="12.75">
      <c r="A37" s="30" t="s">
        <v>8</v>
      </c>
      <c r="B37" s="42">
        <f>Tableau!E42</f>
        <v>41</v>
      </c>
      <c r="C37" s="44">
        <f>Tableau!F42</f>
        <v>55</v>
      </c>
      <c r="D37" s="43">
        <f>Tableau!G42</f>
        <v>44.088</v>
      </c>
      <c r="E37" s="30" t="s">
        <v>9</v>
      </c>
      <c r="F37" s="35">
        <f>Tableau!I42</f>
        <v>9</v>
      </c>
      <c r="G37" s="35">
        <f>Tableau!J42</f>
        <v>23</v>
      </c>
      <c r="H37" s="36">
        <f>Tableau!K42</f>
        <v>55.946</v>
      </c>
      <c r="J37" s="47" t="str">
        <f>Tableau!C42</f>
        <v>KS812</v>
      </c>
      <c r="K37" s="47" t="str">
        <f>Tableau!B42</f>
        <v>PYLÔNE ÉCLAIRAGE</v>
      </c>
      <c r="L37" s="52">
        <f t="shared" si="2"/>
        <v>41.928913333333334</v>
      </c>
      <c r="M37" s="52">
        <f t="shared" si="3"/>
        <v>9.398873888888888</v>
      </c>
      <c r="N37" s="48"/>
      <c r="O37" s="48"/>
      <c r="P37" s="48"/>
      <c r="Q37" s="47">
        <f>Tableau!N42</f>
        <v>27.759</v>
      </c>
    </row>
    <row r="38" spans="1:17" ht="12.75">
      <c r="A38" s="30" t="s">
        <v>8</v>
      </c>
      <c r="B38" s="42">
        <f>Tableau!E43</f>
        <v>41</v>
      </c>
      <c r="C38" s="44">
        <f>Tableau!F43</f>
        <v>55</v>
      </c>
      <c r="D38" s="43">
        <f>Tableau!G43</f>
        <v>42.384</v>
      </c>
      <c r="E38" s="30" t="s">
        <v>9</v>
      </c>
      <c r="F38" s="35">
        <f>Tableau!I43</f>
        <v>9</v>
      </c>
      <c r="G38" s="35">
        <f>Tableau!J43</f>
        <v>23</v>
      </c>
      <c r="H38" s="36">
        <f>Tableau!K43</f>
        <v>56.009</v>
      </c>
      <c r="J38" s="47" t="str">
        <f>Tableau!C43</f>
        <v>KS813</v>
      </c>
      <c r="K38" s="47" t="str">
        <f>Tableau!B43</f>
        <v>PYLÔNE ÉCLAIRAGE</v>
      </c>
      <c r="L38" s="52">
        <f t="shared" si="2"/>
        <v>41.928439999999995</v>
      </c>
      <c r="M38" s="52">
        <f t="shared" si="3"/>
        <v>9.398891388888888</v>
      </c>
      <c r="N38" s="48"/>
      <c r="O38" s="48"/>
      <c r="P38" s="48"/>
      <c r="Q38" s="47">
        <f>Tableau!N43</f>
        <v>27.88</v>
      </c>
    </row>
    <row r="39" spans="1:17" ht="12.75">
      <c r="A39" s="30" t="s">
        <v>8</v>
      </c>
      <c r="B39" s="42">
        <f>Tableau!E44</f>
        <v>41</v>
      </c>
      <c r="C39" s="44">
        <f>Tableau!F44</f>
        <v>55</v>
      </c>
      <c r="D39" s="43">
        <f>Tableau!G44</f>
        <v>40.464</v>
      </c>
      <c r="E39" s="30" t="s">
        <v>9</v>
      </c>
      <c r="F39" s="35">
        <f>Tableau!I44</f>
        <v>9</v>
      </c>
      <c r="G39" s="35">
        <f>Tableau!J44</f>
        <v>23</v>
      </c>
      <c r="H39" s="36">
        <f>Tableau!K44</f>
        <v>56.034</v>
      </c>
      <c r="J39" s="47" t="str">
        <f>Tableau!C44</f>
        <v>KS814</v>
      </c>
      <c r="K39" s="47" t="str">
        <f>Tableau!B44</f>
        <v>PYLÔNE ÉCLAIRAGE</v>
      </c>
      <c r="L39" s="52">
        <f t="shared" si="2"/>
        <v>41.927906666666665</v>
      </c>
      <c r="M39" s="52">
        <f t="shared" si="3"/>
        <v>9.398898333333333</v>
      </c>
      <c r="N39" s="48"/>
      <c r="O39" s="48"/>
      <c r="P39" s="48"/>
      <c r="Q39" s="47">
        <f>Tableau!N44</f>
        <v>27.48</v>
      </c>
    </row>
    <row r="40" spans="1:17" ht="12.75">
      <c r="A40" s="30" t="s">
        <v>8</v>
      </c>
      <c r="B40" s="42">
        <f>Tableau!E45</f>
        <v>41</v>
      </c>
      <c r="C40" s="44">
        <f>Tableau!F45</f>
        <v>55</v>
      </c>
      <c r="D40" s="43">
        <f>Tableau!G45</f>
        <v>39.272</v>
      </c>
      <c r="E40" s="30" t="s">
        <v>9</v>
      </c>
      <c r="F40" s="35">
        <f>Tableau!I45</f>
        <v>9</v>
      </c>
      <c r="G40" s="35">
        <f>Tableau!J45</f>
        <v>23</v>
      </c>
      <c r="H40" s="36">
        <f>Tableau!K45</f>
        <v>56.058</v>
      </c>
      <c r="J40" s="47" t="str">
        <f>Tableau!C45</f>
        <v>KS815</v>
      </c>
      <c r="K40" s="47" t="str">
        <f>Tableau!B45</f>
        <v>PYLÔNE ÉCLAIRAGE</v>
      </c>
      <c r="L40" s="52">
        <f t="shared" si="2"/>
        <v>41.927575555555556</v>
      </c>
      <c r="M40" s="52">
        <f t="shared" si="3"/>
        <v>9.398905</v>
      </c>
      <c r="N40" s="48"/>
      <c r="O40" s="48"/>
      <c r="P40" s="48"/>
      <c r="Q40" s="47">
        <f>Tableau!N45</f>
        <v>27.877</v>
      </c>
    </row>
    <row r="41" spans="1:17" ht="12.75">
      <c r="A41" s="30" t="s">
        <v>8</v>
      </c>
      <c r="B41" s="42">
        <f>Tableau!E46</f>
        <v>41</v>
      </c>
      <c r="C41" s="44">
        <f>Tableau!F46</f>
        <v>55</v>
      </c>
      <c r="D41" s="43">
        <f>Tableau!G46</f>
        <v>38.434</v>
      </c>
      <c r="E41" s="30" t="s">
        <v>9</v>
      </c>
      <c r="F41" s="35">
        <f>Tableau!I46</f>
        <v>9</v>
      </c>
      <c r="G41" s="35">
        <f>Tableau!J46</f>
        <v>23</v>
      </c>
      <c r="H41" s="36">
        <f>Tableau!K46</f>
        <v>56.845</v>
      </c>
      <c r="J41" s="47" t="str">
        <f>Tableau!C46</f>
        <v>KS816-1</v>
      </c>
      <c r="K41" s="47" t="str">
        <f>Tableau!B46</f>
        <v>HM1</v>
      </c>
      <c r="L41" s="52">
        <f t="shared" si="2"/>
        <v>41.927342777777774</v>
      </c>
      <c r="M41" s="52">
        <f t="shared" si="3"/>
        <v>9.399123611111111</v>
      </c>
      <c r="N41" s="48"/>
      <c r="O41" s="48"/>
      <c r="P41" s="48"/>
      <c r="Q41" s="47">
        <f>Tableau!N46</f>
        <v>26.968</v>
      </c>
    </row>
    <row r="42" spans="1:17" ht="12.75">
      <c r="A42" s="30" t="s">
        <v>8</v>
      </c>
      <c r="B42" s="42">
        <f>Tableau!E47</f>
        <v>41</v>
      </c>
      <c r="C42" s="44">
        <f>Tableau!F47</f>
        <v>55</v>
      </c>
      <c r="D42" s="43">
        <f>Tableau!G47</f>
        <v>36.383</v>
      </c>
      <c r="E42" s="30" t="s">
        <v>9</v>
      </c>
      <c r="F42" s="35">
        <f>Tableau!I47</f>
        <v>9</v>
      </c>
      <c r="G42" s="35">
        <f>Tableau!J47</f>
        <v>23</v>
      </c>
      <c r="H42" s="36">
        <f>Tableau!K47</f>
        <v>56.902</v>
      </c>
      <c r="J42" s="47" t="str">
        <f>Tableau!C47</f>
        <v>KS816-2</v>
      </c>
      <c r="K42" s="47" t="str">
        <f>Tableau!B47</f>
        <v>HM1</v>
      </c>
      <c r="L42" s="52">
        <f t="shared" si="2"/>
        <v>41.92677305555555</v>
      </c>
      <c r="M42" s="52">
        <f t="shared" si="3"/>
        <v>9.399139444444444</v>
      </c>
      <c r="N42" s="48"/>
      <c r="O42" s="48"/>
      <c r="P42" s="48"/>
      <c r="Q42" s="47">
        <f>Tableau!N47</f>
        <v>26.968</v>
      </c>
    </row>
    <row r="43" spans="1:17" ht="12.75">
      <c r="A43" s="30" t="s">
        <v>8</v>
      </c>
      <c r="B43" s="42">
        <f>Tableau!E48</f>
        <v>41</v>
      </c>
      <c r="C43" s="44">
        <f>Tableau!F48</f>
        <v>55</v>
      </c>
      <c r="D43" s="43">
        <f>Tableau!G48</f>
        <v>36.365</v>
      </c>
      <c r="E43" s="30" t="s">
        <v>9</v>
      </c>
      <c r="F43" s="35">
        <f>Tableau!I48</f>
        <v>9</v>
      </c>
      <c r="G43" s="35">
        <f>Tableau!J48</f>
        <v>23</v>
      </c>
      <c r="H43" s="36">
        <f>Tableau!K48</f>
        <v>55.828</v>
      </c>
      <c r="J43" s="47" t="str">
        <f>Tableau!C48</f>
        <v>KS816-3</v>
      </c>
      <c r="K43" s="47" t="str">
        <f>Tableau!B48</f>
        <v>HM1</v>
      </c>
      <c r="L43" s="52">
        <f t="shared" si="2"/>
        <v>41.926768055555556</v>
      </c>
      <c r="M43" s="52">
        <f t="shared" si="3"/>
        <v>9.39884111111111</v>
      </c>
      <c r="N43" s="48"/>
      <c r="O43" s="48"/>
      <c r="P43" s="48"/>
      <c r="Q43" s="47">
        <f>Tableau!N48</f>
        <v>23.123</v>
      </c>
    </row>
    <row r="44" spans="1:17" ht="12.75">
      <c r="A44" s="30" t="s">
        <v>8</v>
      </c>
      <c r="B44" s="42">
        <f>Tableau!E49</f>
        <v>41</v>
      </c>
      <c r="C44" s="44">
        <f>Tableau!F49</f>
        <v>55</v>
      </c>
      <c r="D44" s="43">
        <f>Tableau!G49</f>
        <v>38.422</v>
      </c>
      <c r="E44" s="30" t="s">
        <v>9</v>
      </c>
      <c r="F44" s="35">
        <f>Tableau!I49</f>
        <v>9</v>
      </c>
      <c r="G44" s="35">
        <f>Tableau!J49</f>
        <v>23</v>
      </c>
      <c r="H44" s="36">
        <f>Tableau!K49</f>
        <v>55.772</v>
      </c>
      <c r="J44" s="47" t="str">
        <f>Tableau!C49</f>
        <v>KS816-4</v>
      </c>
      <c r="K44" s="47" t="str">
        <f>Tableau!B49</f>
        <v>HM1</v>
      </c>
      <c r="L44" s="52">
        <f t="shared" si="2"/>
        <v>41.92733944444444</v>
      </c>
      <c r="M44" s="52">
        <f t="shared" si="3"/>
        <v>9.398825555555556</v>
      </c>
      <c r="N44" s="48"/>
      <c r="O44" s="48"/>
      <c r="P44" s="48"/>
      <c r="Q44" s="47">
        <f>Tableau!N49</f>
        <v>23.123</v>
      </c>
    </row>
    <row r="45" spans="1:17" ht="12.75">
      <c r="A45" s="30" t="s">
        <v>8</v>
      </c>
      <c r="B45" s="42">
        <f>Tableau!E50</f>
        <v>41</v>
      </c>
      <c r="C45" s="44">
        <f>Tableau!F50</f>
        <v>55</v>
      </c>
      <c r="D45" s="43">
        <f>Tableau!G50</f>
        <v>37.773</v>
      </c>
      <c r="E45" s="30" t="s">
        <v>9</v>
      </c>
      <c r="F45" s="35">
        <f>Tableau!I50</f>
        <v>9</v>
      </c>
      <c r="G45" s="35">
        <f>Tableau!J50</f>
        <v>23</v>
      </c>
      <c r="H45" s="36">
        <f>Tableau!K50</f>
        <v>49.16</v>
      </c>
      <c r="J45" s="47" t="str">
        <f>Tableau!C50</f>
        <v>KS817</v>
      </c>
      <c r="K45" s="47" t="str">
        <f>Tableau!B50</f>
        <v>MIRADOR RÉCEPTION</v>
      </c>
      <c r="L45" s="52">
        <f t="shared" si="2"/>
        <v>41.92715916666666</v>
      </c>
      <c r="M45" s="52">
        <f t="shared" si="3"/>
        <v>9.396988888888888</v>
      </c>
      <c r="N45" s="48"/>
      <c r="O45" s="48"/>
      <c r="P45" s="48"/>
      <c r="Q45" s="47">
        <f>Tableau!N50</f>
        <v>47.415</v>
      </c>
    </row>
    <row r="46" spans="1:17" ht="12.75">
      <c r="A46" s="30" t="s">
        <v>8</v>
      </c>
      <c r="B46" s="42">
        <f>Tableau!E51</f>
        <v>41</v>
      </c>
      <c r="C46" s="44">
        <f>Tableau!F51</f>
        <v>55</v>
      </c>
      <c r="D46" s="43">
        <f>Tableau!G51</f>
        <v>36.881</v>
      </c>
      <c r="E46" s="30" t="s">
        <v>9</v>
      </c>
      <c r="F46" s="35">
        <f>Tableau!I51</f>
        <v>9</v>
      </c>
      <c r="G46" s="35">
        <f>Tableau!J51</f>
        <v>23</v>
      </c>
      <c r="H46" s="36">
        <f>Tableau!K51</f>
        <v>50.952</v>
      </c>
      <c r="J46" s="47" t="str">
        <f>Tableau!C51</f>
        <v>KS818</v>
      </c>
      <c r="K46" s="47" t="str">
        <f>Tableau!B51</f>
        <v>ANTENNE RÉCEPTION</v>
      </c>
      <c r="L46" s="52">
        <f t="shared" si="2"/>
        <v>41.92691138888889</v>
      </c>
      <c r="M46" s="52">
        <f t="shared" si="3"/>
        <v>9.397486666666666</v>
      </c>
      <c r="N46" s="48"/>
      <c r="O46" s="48"/>
      <c r="P46" s="48"/>
      <c r="Q46" s="47">
        <f>Tableau!N51</f>
        <v>48.504</v>
      </c>
    </row>
    <row r="47" spans="1:17" ht="12.75">
      <c r="A47" s="30" t="s">
        <v>8</v>
      </c>
      <c r="B47" s="42">
        <f>Tableau!E52</f>
        <v>41</v>
      </c>
      <c r="C47" s="44">
        <f>Tableau!F52</f>
        <v>55</v>
      </c>
      <c r="D47" s="43">
        <f>Tableau!G52</f>
        <v>36.019</v>
      </c>
      <c r="E47" s="30" t="s">
        <v>9</v>
      </c>
      <c r="F47" s="35">
        <f>Tableau!I52</f>
        <v>9</v>
      </c>
      <c r="G47" s="35">
        <f>Tableau!J52</f>
        <v>23</v>
      </c>
      <c r="H47" s="36">
        <f>Tableau!K52</f>
        <v>49.968</v>
      </c>
      <c r="J47" s="47" t="str">
        <f>Tableau!C52</f>
        <v>KS819</v>
      </c>
      <c r="K47" s="47" t="str">
        <f>Tableau!B52</f>
        <v>ANTENNE RÉCEPTION</v>
      </c>
      <c r="L47" s="52">
        <f t="shared" si="2"/>
        <v>41.92667194444444</v>
      </c>
      <c r="M47" s="52">
        <f t="shared" si="3"/>
        <v>9.397213333333333</v>
      </c>
      <c r="N47" s="48"/>
      <c r="O47" s="48"/>
      <c r="P47" s="48"/>
      <c r="Q47" s="47">
        <f>Tableau!N52</f>
        <v>49.012</v>
      </c>
    </row>
    <row r="48" spans="1:17" ht="12.75">
      <c r="A48" s="30" t="s">
        <v>8</v>
      </c>
      <c r="B48" s="42">
        <f>Tableau!E53</f>
        <v>41</v>
      </c>
      <c r="C48" s="44">
        <f>Tableau!F53</f>
        <v>55</v>
      </c>
      <c r="D48" s="43">
        <f>Tableau!G53</f>
        <v>28.393</v>
      </c>
      <c r="E48" s="30" t="s">
        <v>9</v>
      </c>
      <c r="F48" s="35">
        <f>Tableau!I53</f>
        <v>9</v>
      </c>
      <c r="G48" s="35">
        <f>Tableau!J53</f>
        <v>23</v>
      </c>
      <c r="H48" s="36">
        <f>Tableau!K53</f>
        <v>56.752</v>
      </c>
      <c r="J48" s="47" t="str">
        <f>Tableau!C53</f>
        <v>KS820-1</v>
      </c>
      <c r="K48" s="47" t="str">
        <f>Tableau!B53</f>
        <v>HM2</v>
      </c>
      <c r="L48" s="52">
        <f t="shared" si="2"/>
        <v>41.92455361111111</v>
      </c>
      <c r="M48" s="52">
        <f t="shared" si="3"/>
        <v>9.399097777777778</v>
      </c>
      <c r="N48" s="48"/>
      <c r="O48" s="48"/>
      <c r="P48" s="48"/>
      <c r="Q48" s="47">
        <f>Tableau!N53</f>
        <v>29.371</v>
      </c>
    </row>
    <row r="49" spans="1:17" ht="12.75">
      <c r="A49" s="30" t="s">
        <v>8</v>
      </c>
      <c r="B49" s="42">
        <f>Tableau!E54</f>
        <v>41</v>
      </c>
      <c r="C49" s="44">
        <f>Tableau!F54</f>
        <v>55</v>
      </c>
      <c r="D49" s="43">
        <f>Tableau!G54</f>
        <v>26.331</v>
      </c>
      <c r="E49" s="30" t="s">
        <v>9</v>
      </c>
      <c r="F49" s="35">
        <f>Tableau!I54</f>
        <v>9</v>
      </c>
      <c r="G49" s="35">
        <f>Tableau!J54</f>
        <v>23</v>
      </c>
      <c r="H49" s="36">
        <f>Tableau!K54</f>
        <v>56.807</v>
      </c>
      <c r="J49" s="47" t="str">
        <f>Tableau!C54</f>
        <v>KS820-2</v>
      </c>
      <c r="K49" s="47" t="str">
        <f>Tableau!B54</f>
        <v>HM2</v>
      </c>
      <c r="L49" s="52">
        <f t="shared" si="2"/>
        <v>41.92398083333333</v>
      </c>
      <c r="M49" s="52">
        <f t="shared" si="3"/>
        <v>9.399113055555555</v>
      </c>
      <c r="N49" s="48"/>
      <c r="O49" s="48"/>
      <c r="P49" s="48"/>
      <c r="Q49" s="47">
        <f>Tableau!N54</f>
        <v>29.371</v>
      </c>
    </row>
    <row r="50" spans="1:17" ht="12.75">
      <c r="A50" s="30" t="s">
        <v>8</v>
      </c>
      <c r="B50" s="42">
        <f>Tableau!E55</f>
        <v>41</v>
      </c>
      <c r="C50" s="44">
        <f>Tableau!F55</f>
        <v>55</v>
      </c>
      <c r="D50" s="43">
        <f>Tableau!G55</f>
        <v>26.321</v>
      </c>
      <c r="E50" s="30" t="s">
        <v>9</v>
      </c>
      <c r="F50" s="35">
        <f>Tableau!I55</f>
        <v>9</v>
      </c>
      <c r="G50" s="35">
        <f>Tableau!J55</f>
        <v>23</v>
      </c>
      <c r="H50" s="36">
        <f>Tableau!K55</f>
        <v>56.077</v>
      </c>
      <c r="J50" s="47" t="str">
        <f>Tableau!C55</f>
        <v>KS820-3</v>
      </c>
      <c r="K50" s="47" t="str">
        <f>Tableau!B55</f>
        <v>HM2</v>
      </c>
      <c r="L50" s="52">
        <f t="shared" si="2"/>
        <v>41.92397805555555</v>
      </c>
      <c r="M50" s="52">
        <f t="shared" si="3"/>
        <v>9.398910277777777</v>
      </c>
      <c r="N50" s="48"/>
      <c r="O50" s="48"/>
      <c r="P50" s="48"/>
      <c r="Q50" s="47">
        <f>Tableau!N55</f>
        <v>27.542</v>
      </c>
    </row>
    <row r="51" spans="1:17" ht="12.75">
      <c r="A51" s="30" t="s">
        <v>8</v>
      </c>
      <c r="B51" s="42">
        <f>Tableau!E56</f>
        <v>41</v>
      </c>
      <c r="C51" s="44">
        <f>Tableau!F56</f>
        <v>55</v>
      </c>
      <c r="D51" s="43">
        <f>Tableau!G56</f>
        <v>28.381</v>
      </c>
      <c r="E51" s="30" t="s">
        <v>9</v>
      </c>
      <c r="F51" s="35">
        <f>Tableau!I56</f>
        <v>9</v>
      </c>
      <c r="G51" s="35">
        <f>Tableau!J56</f>
        <v>23</v>
      </c>
      <c r="H51" s="36">
        <f>Tableau!K56</f>
        <v>56.021</v>
      </c>
      <c r="J51" s="47" t="str">
        <f>Tableau!C56</f>
        <v>KS820-4</v>
      </c>
      <c r="K51" s="47" t="str">
        <f>Tableau!B56</f>
        <v>HM2</v>
      </c>
      <c r="L51" s="52">
        <f t="shared" si="2"/>
        <v>41.924550277777776</v>
      </c>
      <c r="M51" s="52">
        <f t="shared" si="3"/>
        <v>9.398894722222222</v>
      </c>
      <c r="N51" s="48"/>
      <c r="O51" s="48"/>
      <c r="P51" s="48"/>
      <c r="Q51" s="47">
        <f>Tableau!N56</f>
        <v>29.371</v>
      </c>
    </row>
    <row r="52" spans="1:17" ht="12.75">
      <c r="A52" s="30" t="s">
        <v>8</v>
      </c>
      <c r="B52" s="42">
        <f>Tableau!E57</f>
        <v>41</v>
      </c>
      <c r="C52" s="44">
        <f>Tableau!F57</f>
        <v>55</v>
      </c>
      <c r="D52" s="43">
        <f>Tableau!G57</f>
        <v>22.58</v>
      </c>
      <c r="E52" s="30" t="s">
        <v>9</v>
      </c>
      <c r="F52" s="35">
        <f>Tableau!I57</f>
        <v>9</v>
      </c>
      <c r="G52" s="35">
        <f>Tableau!J57</f>
        <v>23</v>
      </c>
      <c r="H52" s="36">
        <f>Tableau!K57</f>
        <v>57.021</v>
      </c>
      <c r="J52" s="47" t="str">
        <f>Tableau!C57</f>
        <v>KS821-1</v>
      </c>
      <c r="K52" s="47" t="str">
        <f>Tableau!B57</f>
        <v>TWR</v>
      </c>
      <c r="L52" s="52">
        <f t="shared" si="2"/>
        <v>41.922938888888886</v>
      </c>
      <c r="M52" s="52">
        <f t="shared" si="3"/>
        <v>9.399172499999999</v>
      </c>
      <c r="N52" s="48"/>
      <c r="O52" s="48"/>
      <c r="P52" s="48"/>
      <c r="Q52" s="47">
        <f>Tableau!N57</f>
        <v>40.709</v>
      </c>
    </row>
    <row r="53" spans="1:17" ht="12.75">
      <c r="A53" s="30" t="s">
        <v>8</v>
      </c>
      <c r="B53" s="42">
        <f>Tableau!E58</f>
        <v>41</v>
      </c>
      <c r="C53" s="44">
        <f>Tableau!F58</f>
        <v>55</v>
      </c>
      <c r="D53" s="43">
        <f>Tableau!G58</f>
        <v>22.275</v>
      </c>
      <c r="E53" s="30" t="s">
        <v>9</v>
      </c>
      <c r="F53" s="35">
        <f>Tableau!I58</f>
        <v>9</v>
      </c>
      <c r="G53" s="35">
        <f>Tableau!J58</f>
        <v>23</v>
      </c>
      <c r="H53" s="36">
        <f>Tableau!K58</f>
        <v>57.03</v>
      </c>
      <c r="J53" s="47" t="str">
        <f>Tableau!C58</f>
        <v>KS821-2</v>
      </c>
      <c r="K53" s="47" t="str">
        <f>Tableau!B58</f>
        <v>TWR</v>
      </c>
      <c r="L53" s="52">
        <f t="shared" si="2"/>
        <v>41.92285416666667</v>
      </c>
      <c r="M53" s="52">
        <f t="shared" si="3"/>
        <v>9.399175</v>
      </c>
      <c r="N53" s="48"/>
      <c r="O53" s="48"/>
      <c r="P53" s="48"/>
      <c r="Q53" s="47">
        <f>Tableau!N58</f>
        <v>40.709</v>
      </c>
    </row>
    <row r="54" spans="1:17" ht="12.75">
      <c r="A54" s="30" t="s">
        <v>8</v>
      </c>
      <c r="B54" s="42">
        <f>Tableau!E59</f>
        <v>41</v>
      </c>
      <c r="C54" s="44">
        <f>Tableau!F59</f>
        <v>55</v>
      </c>
      <c r="D54" s="43">
        <f>Tableau!G59</f>
        <v>22.273</v>
      </c>
      <c r="E54" s="30" t="s">
        <v>9</v>
      </c>
      <c r="F54" s="35">
        <f>Tableau!I59</f>
        <v>9</v>
      </c>
      <c r="G54" s="35">
        <f>Tableau!J59</f>
        <v>23</v>
      </c>
      <c r="H54" s="36">
        <f>Tableau!K59</f>
        <v>56.623</v>
      </c>
      <c r="J54" s="47" t="str">
        <f>Tableau!C59</f>
        <v>KS821-3</v>
      </c>
      <c r="K54" s="47" t="str">
        <f>Tableau!B59</f>
        <v>TWR</v>
      </c>
      <c r="L54" s="52">
        <f t="shared" si="2"/>
        <v>41.92285361111111</v>
      </c>
      <c r="M54" s="52">
        <f t="shared" si="3"/>
        <v>9.399061944444444</v>
      </c>
      <c r="N54" s="48"/>
      <c r="O54" s="48"/>
      <c r="P54" s="48"/>
      <c r="Q54" s="47">
        <f>Tableau!N59</f>
        <v>40.709</v>
      </c>
    </row>
    <row r="55" spans="1:17" ht="12.75">
      <c r="A55" s="30" t="s">
        <v>8</v>
      </c>
      <c r="B55" s="42">
        <f>Tableau!E60</f>
        <v>41</v>
      </c>
      <c r="C55" s="44">
        <f>Tableau!F60</f>
        <v>55</v>
      </c>
      <c r="D55" s="43">
        <f>Tableau!G60</f>
        <v>22.575</v>
      </c>
      <c r="E55" s="30" t="s">
        <v>9</v>
      </c>
      <c r="F55" s="35">
        <f>Tableau!I60</f>
        <v>9</v>
      </c>
      <c r="G55" s="35">
        <f>Tableau!J60</f>
        <v>23</v>
      </c>
      <c r="H55" s="36">
        <f>Tableau!K60</f>
        <v>56.617</v>
      </c>
      <c r="J55" s="47" t="str">
        <f>Tableau!C60</f>
        <v>KS821-4</v>
      </c>
      <c r="K55" s="47" t="str">
        <f>Tableau!B60</f>
        <v>TWR</v>
      </c>
      <c r="L55" s="52">
        <f t="shared" si="2"/>
        <v>41.922937499999996</v>
      </c>
      <c r="M55" s="52">
        <f t="shared" si="3"/>
        <v>9.399060277777778</v>
      </c>
      <c r="N55" s="48"/>
      <c r="O55" s="48"/>
      <c r="P55" s="48"/>
      <c r="Q55" s="47">
        <f>Tableau!N60</f>
        <v>40.709</v>
      </c>
    </row>
    <row r="56" spans="1:17" ht="12.75">
      <c r="A56" s="30" t="s">
        <v>8</v>
      </c>
      <c r="B56" s="42">
        <f>Tableau!E61</f>
        <v>41</v>
      </c>
      <c r="C56" s="44">
        <f>Tableau!F61</f>
        <v>55</v>
      </c>
      <c r="D56" s="43">
        <f>Tableau!G61</f>
        <v>18.507</v>
      </c>
      <c r="E56" s="30" t="s">
        <v>9</v>
      </c>
      <c r="F56" s="35">
        <f>Tableau!I61</f>
        <v>9</v>
      </c>
      <c r="G56" s="35">
        <f>Tableau!J61</f>
        <v>23</v>
      </c>
      <c r="H56" s="36">
        <f>Tableau!K61</f>
        <v>57</v>
      </c>
      <c r="J56" s="47" t="str">
        <f>Tableau!C61</f>
        <v>KS822-1</v>
      </c>
      <c r="K56" s="47" t="str">
        <f>Tableau!B61</f>
        <v>HM3</v>
      </c>
      <c r="L56" s="52">
        <f t="shared" si="2"/>
        <v>41.9218075</v>
      </c>
      <c r="M56" s="52">
        <f t="shared" si="3"/>
        <v>9.399166666666666</v>
      </c>
      <c r="N56" s="48"/>
      <c r="O56" s="48"/>
      <c r="P56" s="48"/>
      <c r="Q56" s="47">
        <f>Tableau!N61</f>
        <v>25.577</v>
      </c>
    </row>
    <row r="57" spans="1:17" ht="12.75">
      <c r="A57" s="30" t="s">
        <v>8</v>
      </c>
      <c r="B57" s="42">
        <f>Tableau!E62</f>
        <v>41</v>
      </c>
      <c r="C57" s="44">
        <f>Tableau!F62</f>
        <v>55</v>
      </c>
      <c r="D57" s="43">
        <f>Tableau!G62</f>
        <v>16.446</v>
      </c>
      <c r="E57" s="30" t="s">
        <v>9</v>
      </c>
      <c r="F57" s="35">
        <f>Tableau!I62</f>
        <v>9</v>
      </c>
      <c r="G57" s="35">
        <f>Tableau!J62</f>
        <v>23</v>
      </c>
      <c r="H57" s="36">
        <f>Tableau!K62</f>
        <v>57.049</v>
      </c>
      <c r="J57" s="47" t="str">
        <f>Tableau!C62</f>
        <v>KS822-2</v>
      </c>
      <c r="K57" s="47" t="str">
        <f>Tableau!B62</f>
        <v>HM3</v>
      </c>
      <c r="L57" s="52">
        <f t="shared" si="2"/>
        <v>41.921234999999996</v>
      </c>
      <c r="M57" s="52">
        <f t="shared" si="3"/>
        <v>9.399180277777777</v>
      </c>
      <c r="N57" s="48"/>
      <c r="O57" s="48"/>
      <c r="P57" s="48"/>
      <c r="Q57" s="47">
        <f>Tableau!N62</f>
        <v>25.577</v>
      </c>
    </row>
    <row r="58" spans="1:17" ht="12.75">
      <c r="A58" s="30" t="s">
        <v>8</v>
      </c>
      <c r="B58" s="42">
        <f>Tableau!E63</f>
        <v>41</v>
      </c>
      <c r="C58" s="44">
        <f>Tableau!F63</f>
        <v>55</v>
      </c>
      <c r="D58" s="43">
        <f>Tableau!G63</f>
        <v>16.437</v>
      </c>
      <c r="E58" s="30" t="s">
        <v>9</v>
      </c>
      <c r="F58" s="35">
        <f>Tableau!I63</f>
        <v>9</v>
      </c>
      <c r="G58" s="35">
        <f>Tableau!J63</f>
        <v>23</v>
      </c>
      <c r="H58" s="36">
        <f>Tableau!K63</f>
        <v>56.323</v>
      </c>
      <c r="J58" s="47" t="str">
        <f>Tableau!C63</f>
        <v>KS822-3</v>
      </c>
      <c r="K58" s="47" t="str">
        <f>Tableau!B63</f>
        <v>HM3</v>
      </c>
      <c r="L58" s="52">
        <f t="shared" si="2"/>
        <v>41.921232499999995</v>
      </c>
      <c r="M58" s="52">
        <f t="shared" si="3"/>
        <v>9.39897861111111</v>
      </c>
      <c r="N58" s="48"/>
      <c r="O58" s="48"/>
      <c r="P58" s="48"/>
      <c r="Q58" s="47">
        <f>Tableau!N63</f>
        <v>23.123</v>
      </c>
    </row>
    <row r="59" spans="1:17" ht="12.75">
      <c r="A59" s="30" t="s">
        <v>8</v>
      </c>
      <c r="B59" s="42">
        <f>Tableau!E64</f>
        <v>41</v>
      </c>
      <c r="C59" s="44">
        <f>Tableau!F64</f>
        <v>55</v>
      </c>
      <c r="D59" s="43">
        <f>Tableau!G64</f>
        <v>18.496</v>
      </c>
      <c r="E59" s="30" t="s">
        <v>9</v>
      </c>
      <c r="F59" s="35">
        <f>Tableau!I64</f>
        <v>9</v>
      </c>
      <c r="G59" s="35">
        <f>Tableau!J64</f>
        <v>23</v>
      </c>
      <c r="H59" s="36">
        <f>Tableau!K64</f>
        <v>56.27</v>
      </c>
      <c r="J59" s="47" t="str">
        <f>Tableau!C64</f>
        <v>KS822-4</v>
      </c>
      <c r="K59" s="47" t="str">
        <f>Tableau!B64</f>
        <v>HM3</v>
      </c>
      <c r="L59" s="52">
        <f t="shared" si="2"/>
        <v>41.92180444444444</v>
      </c>
      <c r="M59" s="52">
        <f t="shared" si="3"/>
        <v>9.398963888888888</v>
      </c>
      <c r="N59" s="48"/>
      <c r="O59" s="48"/>
      <c r="P59" s="48"/>
      <c r="Q59" s="47">
        <f>Tableau!N64</f>
        <v>23.123</v>
      </c>
    </row>
    <row r="60" spans="1:17" ht="12.75">
      <c r="A60" s="30" t="s">
        <v>8</v>
      </c>
      <c r="B60" s="42">
        <f>Tableau!E65</f>
        <v>41</v>
      </c>
      <c r="C60" s="44">
        <f>Tableau!F65</f>
        <v>55</v>
      </c>
      <c r="D60" s="43">
        <f>Tableau!G65</f>
        <v>13.522</v>
      </c>
      <c r="E60" s="30" t="s">
        <v>9</v>
      </c>
      <c r="F60" s="35">
        <f>Tableau!I65</f>
        <v>9</v>
      </c>
      <c r="G60" s="35">
        <f>Tableau!J65</f>
        <v>23</v>
      </c>
      <c r="H60" s="36">
        <f>Tableau!K65</f>
        <v>57.509</v>
      </c>
      <c r="J60" s="47" t="str">
        <f>Tableau!C65</f>
        <v>KS823-1</v>
      </c>
      <c r="K60" s="47" t="str">
        <f>Tableau!B65</f>
        <v>DEMI TONNEAU</v>
      </c>
      <c r="L60" s="52">
        <f t="shared" si="2"/>
        <v>41.92042277777777</v>
      </c>
      <c r="M60" s="52">
        <f t="shared" si="3"/>
        <v>9.399308055555554</v>
      </c>
      <c r="N60" s="48"/>
      <c r="O60" s="48"/>
      <c r="P60" s="48"/>
      <c r="Q60" s="47">
        <f>Tableau!N65</f>
        <v>24.146</v>
      </c>
    </row>
    <row r="61" spans="1:17" ht="12.75">
      <c r="A61" s="30" t="s">
        <v>8</v>
      </c>
      <c r="B61" s="42">
        <f>Tableau!E66</f>
        <v>41</v>
      </c>
      <c r="C61" s="44">
        <f>Tableau!F66</f>
        <v>55</v>
      </c>
      <c r="D61" s="43">
        <f>Tableau!G66</f>
        <v>13.056</v>
      </c>
      <c r="E61" s="30" t="s">
        <v>9</v>
      </c>
      <c r="F61" s="35">
        <f>Tableau!I66</f>
        <v>9</v>
      </c>
      <c r="G61" s="35">
        <f>Tableau!J66</f>
        <v>23</v>
      </c>
      <c r="H61" s="36">
        <f>Tableau!K66</f>
        <v>57.168</v>
      </c>
      <c r="J61" s="47" t="str">
        <f>Tableau!C66</f>
        <v>KS823-2</v>
      </c>
      <c r="K61" s="47" t="str">
        <f>Tableau!B66</f>
        <v>DEMI TONNEAU</v>
      </c>
      <c r="L61" s="52">
        <f t="shared" si="2"/>
        <v>41.92029333333333</v>
      </c>
      <c r="M61" s="52">
        <f t="shared" si="3"/>
        <v>9.399213333333332</v>
      </c>
      <c r="N61" s="48"/>
      <c r="O61" s="48"/>
      <c r="P61" s="48"/>
      <c r="Q61" s="47">
        <f>Tableau!N66</f>
        <v>24.146</v>
      </c>
    </row>
    <row r="62" spans="1:17" ht="12.75">
      <c r="A62" s="30" t="s">
        <v>8</v>
      </c>
      <c r="B62" s="42">
        <f>Tableau!E67</f>
        <v>41</v>
      </c>
      <c r="C62" s="44">
        <f>Tableau!F67</f>
        <v>55</v>
      </c>
      <c r="D62" s="43">
        <f>Tableau!G67</f>
        <v>13.5</v>
      </c>
      <c r="E62" s="30" t="s">
        <v>9</v>
      </c>
      <c r="F62" s="35">
        <f>Tableau!I67</f>
        <v>9</v>
      </c>
      <c r="G62" s="35">
        <f>Tableau!J67</f>
        <v>23</v>
      </c>
      <c r="H62" s="36">
        <f>Tableau!K67</f>
        <v>56.075</v>
      </c>
      <c r="J62" s="47" t="str">
        <f>Tableau!C67</f>
        <v>KS823-3</v>
      </c>
      <c r="K62" s="47" t="str">
        <f>Tableau!B67</f>
        <v>DEMI TONNEAU</v>
      </c>
      <c r="L62" s="52">
        <f t="shared" si="2"/>
        <v>41.92041666666666</v>
      </c>
      <c r="M62" s="52">
        <f t="shared" si="3"/>
        <v>9.398909722222221</v>
      </c>
      <c r="N62" s="48"/>
      <c r="O62" s="48"/>
      <c r="P62" s="48"/>
      <c r="Q62" s="47">
        <f>Tableau!N67</f>
        <v>13.206</v>
      </c>
    </row>
    <row r="63" spans="1:17" ht="12.75">
      <c r="A63" s="30" t="s">
        <v>8</v>
      </c>
      <c r="B63" s="42">
        <f>Tableau!E68</f>
        <v>41</v>
      </c>
      <c r="C63" s="44">
        <f>Tableau!F68</f>
        <v>55</v>
      </c>
      <c r="D63" s="43">
        <f>Tableau!G68</f>
        <v>13.968</v>
      </c>
      <c r="E63" s="30" t="s">
        <v>9</v>
      </c>
      <c r="F63" s="35">
        <f>Tableau!I68</f>
        <v>9</v>
      </c>
      <c r="G63" s="35">
        <f>Tableau!J68</f>
        <v>23</v>
      </c>
      <c r="H63" s="36">
        <f>Tableau!K68</f>
        <v>56.418</v>
      </c>
      <c r="J63" s="47" t="str">
        <f>Tableau!C68</f>
        <v>KS823-4</v>
      </c>
      <c r="K63" s="47" t="str">
        <f>Tableau!B68</f>
        <v>DEMI TONNEAU</v>
      </c>
      <c r="L63" s="52">
        <f t="shared" si="2"/>
        <v>41.92054666666667</v>
      </c>
      <c r="M63" s="52">
        <f t="shared" si="3"/>
        <v>9.399004999999999</v>
      </c>
      <c r="N63" s="48"/>
      <c r="O63" s="48"/>
      <c r="P63" s="48"/>
      <c r="Q63" s="47">
        <f>Tableau!N68</f>
        <v>24.146</v>
      </c>
    </row>
    <row r="64" spans="1:17" ht="12.75">
      <c r="A64" s="30" t="s">
        <v>8</v>
      </c>
      <c r="B64" s="42">
        <f>Tableau!E69</f>
        <v>41</v>
      </c>
      <c r="C64" s="44">
        <f>Tableau!F69</f>
        <v>55</v>
      </c>
      <c r="D64" s="43">
        <f>Tableau!G69</f>
        <v>11.887</v>
      </c>
      <c r="E64" s="30" t="s">
        <v>9</v>
      </c>
      <c r="F64" s="35">
        <f>Tableau!I69</f>
        <v>9</v>
      </c>
      <c r="G64" s="35">
        <f>Tableau!J69</f>
        <v>23</v>
      </c>
      <c r="H64" s="36">
        <f>Tableau!K69</f>
        <v>57.232</v>
      </c>
      <c r="J64" s="47" t="str">
        <f>Tableau!C69</f>
        <v>KS824-1</v>
      </c>
      <c r="K64" s="47" t="str">
        <f>Tableau!B69</f>
        <v>DEMI TONNEAU</v>
      </c>
      <c r="L64" s="52">
        <f t="shared" si="2"/>
        <v>41.91996861111111</v>
      </c>
      <c r="M64" s="52">
        <f t="shared" si="3"/>
        <v>9.39923111111111</v>
      </c>
      <c r="N64" s="48"/>
      <c r="O64" s="48"/>
      <c r="P64" s="48"/>
      <c r="Q64" s="47">
        <f>Tableau!N69</f>
        <v>24.16</v>
      </c>
    </row>
    <row r="65" spans="1:17" ht="12.75">
      <c r="A65" s="30" t="s">
        <v>8</v>
      </c>
      <c r="B65" s="42">
        <f>Tableau!E70</f>
        <v>41</v>
      </c>
      <c r="C65" s="44">
        <f>Tableau!F70</f>
        <v>55</v>
      </c>
      <c r="D65" s="43">
        <f>Tableau!G70</f>
        <v>11.432</v>
      </c>
      <c r="E65" s="30" t="s">
        <v>9</v>
      </c>
      <c r="F65" s="35">
        <f>Tableau!I70</f>
        <v>9</v>
      </c>
      <c r="G65" s="35">
        <f>Tableau!J70</f>
        <v>23</v>
      </c>
      <c r="H65" s="36">
        <f>Tableau!K70</f>
        <v>57.592</v>
      </c>
      <c r="J65" s="47" t="str">
        <f>Tableau!C70</f>
        <v>KS824-2</v>
      </c>
      <c r="K65" s="47" t="str">
        <f>Tableau!B70</f>
        <v>DEMI TONNEAU</v>
      </c>
      <c r="L65" s="52">
        <f t="shared" si="2"/>
        <v>41.91984222222222</v>
      </c>
      <c r="M65" s="52">
        <f t="shared" si="3"/>
        <v>9.39933111111111</v>
      </c>
      <c r="N65" s="48"/>
      <c r="O65" s="48"/>
      <c r="P65" s="48"/>
      <c r="Q65" s="47">
        <f>Tableau!N70</f>
        <v>24.16</v>
      </c>
    </row>
    <row r="66" spans="1:17" ht="12.75">
      <c r="A66" s="30" t="s">
        <v>8</v>
      </c>
      <c r="B66" s="42">
        <f>Tableau!E71</f>
        <v>41</v>
      </c>
      <c r="C66" s="44">
        <f>Tableau!F71</f>
        <v>55</v>
      </c>
      <c r="D66" s="43">
        <f>Tableau!G71</f>
        <v>10.952</v>
      </c>
      <c r="E66" s="30" t="s">
        <v>9</v>
      </c>
      <c r="F66" s="35">
        <f>Tableau!I71</f>
        <v>9</v>
      </c>
      <c r="G66" s="35">
        <f>Tableau!J71</f>
        <v>23</v>
      </c>
      <c r="H66" s="36">
        <f>Tableau!K71</f>
        <v>56.524</v>
      </c>
      <c r="J66" s="47" t="str">
        <f>Tableau!C71</f>
        <v>KS824-3</v>
      </c>
      <c r="K66" s="47" t="str">
        <f>Tableau!B71</f>
        <v>DEMI TONNEAU</v>
      </c>
      <c r="L66" s="52">
        <f t="shared" si="2"/>
        <v>41.919708888888884</v>
      </c>
      <c r="M66" s="52">
        <f t="shared" si="3"/>
        <v>9.399034444444444</v>
      </c>
      <c r="N66" s="48"/>
      <c r="O66" s="48"/>
      <c r="P66" s="48"/>
      <c r="Q66" s="47">
        <f>Tableau!N71</f>
        <v>13.147</v>
      </c>
    </row>
    <row r="67" spans="1:17" ht="12.75">
      <c r="A67" s="30" t="s">
        <v>8</v>
      </c>
      <c r="B67" s="42">
        <f>Tableau!E72</f>
        <v>41</v>
      </c>
      <c r="C67" s="44">
        <f>Tableau!F72</f>
        <v>55</v>
      </c>
      <c r="D67" s="43">
        <f>Tableau!G72</f>
        <v>11.406</v>
      </c>
      <c r="E67" s="30" t="s">
        <v>9</v>
      </c>
      <c r="F67" s="35">
        <f>Tableau!I72</f>
        <v>9</v>
      </c>
      <c r="G67" s="35">
        <f>Tableau!J72</f>
        <v>23</v>
      </c>
      <c r="H67" s="36">
        <f>Tableau!K72</f>
        <v>56.162</v>
      </c>
      <c r="J67" s="47" t="str">
        <f>Tableau!C72</f>
        <v>KS824-4</v>
      </c>
      <c r="K67" s="47" t="str">
        <f>Tableau!B72</f>
        <v>DEMI TONNEAU</v>
      </c>
      <c r="L67" s="52">
        <f t="shared" si="2"/>
        <v>41.919835</v>
      </c>
      <c r="M67" s="52">
        <f t="shared" si="3"/>
        <v>9.39893388888889</v>
      </c>
      <c r="N67" s="48"/>
      <c r="O67" s="48"/>
      <c r="P67" s="48"/>
      <c r="Q67" s="47">
        <f>Tableau!N72</f>
        <v>13.228</v>
      </c>
    </row>
    <row r="68" spans="1:17" ht="12.75">
      <c r="A68" s="30" t="s">
        <v>8</v>
      </c>
      <c r="B68" s="42">
        <f>Tableau!E73</f>
        <v>41</v>
      </c>
      <c r="C68" s="44">
        <f>Tableau!F73</f>
        <v>55</v>
      </c>
      <c r="D68" s="43">
        <f>Tableau!G73</f>
        <v>12.12</v>
      </c>
      <c r="E68" s="30" t="s">
        <v>9</v>
      </c>
      <c r="F68" s="35">
        <f>Tableau!I73</f>
        <v>9</v>
      </c>
      <c r="G68" s="35">
        <f>Tableau!J73</f>
        <v>23</v>
      </c>
      <c r="H68" s="36">
        <f>Tableau!K73</f>
        <v>55.468</v>
      </c>
      <c r="J68" s="47" t="str">
        <f>Tableau!C73</f>
        <v>KS825</v>
      </c>
      <c r="K68" s="47" t="str">
        <f>Tableau!B73</f>
        <v>ARBRE DEMI TONNEAU</v>
      </c>
      <c r="L68" s="52">
        <f t="shared" si="2"/>
        <v>41.92003333333333</v>
      </c>
      <c r="M68" s="52">
        <f t="shared" si="3"/>
        <v>9.39874111111111</v>
      </c>
      <c r="N68" s="48"/>
      <c r="O68" s="48"/>
      <c r="P68" s="48"/>
      <c r="Q68" s="47">
        <f>Tableau!N73</f>
        <v>36.396</v>
      </c>
    </row>
    <row r="69" spans="1:17" ht="12.75">
      <c r="A69" s="30" t="s">
        <v>8</v>
      </c>
      <c r="B69" s="42">
        <f>Tableau!E74</f>
        <v>41</v>
      </c>
      <c r="C69" s="44">
        <f>Tableau!F74</f>
        <v>55</v>
      </c>
      <c r="D69" s="43">
        <f>Tableau!G74</f>
        <v>8.463</v>
      </c>
      <c r="E69" s="30" t="s">
        <v>9</v>
      </c>
      <c r="F69" s="35">
        <f>Tableau!I74</f>
        <v>9</v>
      </c>
      <c r="G69" s="35">
        <f>Tableau!J74</f>
        <v>23</v>
      </c>
      <c r="H69" s="36">
        <f>Tableau!K74</f>
        <v>57.584</v>
      </c>
      <c r="J69" s="47" t="str">
        <f>Tableau!C74</f>
        <v>KS826-1</v>
      </c>
      <c r="K69" s="47" t="str">
        <f>Tableau!B74</f>
        <v>HM4</v>
      </c>
      <c r="L69" s="52">
        <f t="shared" si="2"/>
        <v>41.919017499999995</v>
      </c>
      <c r="M69" s="52">
        <f t="shared" si="3"/>
        <v>9.399328888888888</v>
      </c>
      <c r="N69" s="48"/>
      <c r="O69" s="48"/>
      <c r="P69" s="48"/>
      <c r="Q69" s="47">
        <f>Tableau!N74</f>
        <v>18.71</v>
      </c>
    </row>
    <row r="70" spans="1:17" ht="12.75">
      <c r="A70" s="30" t="s">
        <v>8</v>
      </c>
      <c r="B70" s="42">
        <f>Tableau!E75</f>
        <v>41</v>
      </c>
      <c r="C70" s="44">
        <f>Tableau!F75</f>
        <v>55</v>
      </c>
      <c r="D70" s="43">
        <f>Tableau!G75</f>
        <v>6.408</v>
      </c>
      <c r="E70" s="30" t="s">
        <v>9</v>
      </c>
      <c r="F70" s="35">
        <f>Tableau!I75</f>
        <v>9</v>
      </c>
      <c r="G70" s="35">
        <f>Tableau!J75</f>
        <v>23</v>
      </c>
      <c r="H70" s="36">
        <f>Tableau!K75</f>
        <v>57.635</v>
      </c>
      <c r="J70" s="47" t="str">
        <f>Tableau!C75</f>
        <v>KS826-2</v>
      </c>
      <c r="K70" s="47" t="str">
        <f>Tableau!B75</f>
        <v>HM4</v>
      </c>
      <c r="L70" s="52">
        <f t="shared" si="2"/>
        <v>41.91844666666666</v>
      </c>
      <c r="M70" s="52">
        <f t="shared" si="3"/>
        <v>9.399343055555555</v>
      </c>
      <c r="N70" s="48"/>
      <c r="O70" s="48"/>
      <c r="P70" s="48"/>
      <c r="Q70" s="47">
        <f>Tableau!N75</f>
        <v>24.622</v>
      </c>
    </row>
    <row r="71" spans="1:17" ht="12.75">
      <c r="A71" s="30" t="s">
        <v>8</v>
      </c>
      <c r="B71" s="42">
        <f>Tableau!E76</f>
        <v>41</v>
      </c>
      <c r="C71" s="44">
        <f>Tableau!F76</f>
        <v>55</v>
      </c>
      <c r="D71" s="43">
        <f>Tableau!G76</f>
        <v>6.39</v>
      </c>
      <c r="E71" s="30" t="s">
        <v>9</v>
      </c>
      <c r="F71" s="35">
        <f>Tableau!I76</f>
        <v>9</v>
      </c>
      <c r="G71" s="35">
        <f>Tableau!J76</f>
        <v>23</v>
      </c>
      <c r="H71" s="36">
        <f>Tableau!K76</f>
        <v>56.574</v>
      </c>
      <c r="J71" s="47" t="str">
        <f>Tableau!C76</f>
        <v>KS826-3</v>
      </c>
      <c r="K71" s="47" t="str">
        <f>Tableau!B76</f>
        <v>HM4</v>
      </c>
      <c r="L71" s="52">
        <f t="shared" si="2"/>
        <v>41.918441666666666</v>
      </c>
      <c r="M71" s="52">
        <f t="shared" si="3"/>
        <v>9.399048333333333</v>
      </c>
      <c r="N71" s="48"/>
      <c r="O71" s="48"/>
      <c r="P71" s="48"/>
      <c r="Q71" s="47">
        <f>Tableau!N76</f>
        <v>18.71</v>
      </c>
    </row>
    <row r="72" spans="1:17" ht="12.75">
      <c r="A72" s="30" t="s">
        <v>8</v>
      </c>
      <c r="B72" s="42">
        <f>Tableau!E77</f>
        <v>41</v>
      </c>
      <c r="C72" s="44">
        <f>Tableau!F77</f>
        <v>55</v>
      </c>
      <c r="D72" s="43">
        <f>Tableau!G77</f>
        <v>8.45</v>
      </c>
      <c r="E72" s="30" t="s">
        <v>9</v>
      </c>
      <c r="F72" s="35">
        <f>Tableau!I77</f>
        <v>9</v>
      </c>
      <c r="G72" s="35">
        <f>Tableau!J77</f>
        <v>23</v>
      </c>
      <c r="H72" s="36">
        <f>Tableau!K77</f>
        <v>56.517</v>
      </c>
      <c r="J72" s="47" t="str">
        <f>Tableau!C77</f>
        <v>KS826-4</v>
      </c>
      <c r="K72" s="47" t="str">
        <f>Tableau!B77</f>
        <v>HM4</v>
      </c>
      <c r="L72" s="52">
        <f t="shared" si="2"/>
        <v>41.919013888888884</v>
      </c>
      <c r="M72" s="52">
        <f t="shared" si="3"/>
        <v>9.399032499999999</v>
      </c>
      <c r="N72" s="48"/>
      <c r="O72" s="48"/>
      <c r="P72" s="48"/>
      <c r="Q72" s="47">
        <f>Tableau!N77</f>
        <v>18.71</v>
      </c>
    </row>
    <row r="73" spans="1:17" ht="12.75">
      <c r="A73" s="30" t="s">
        <v>8</v>
      </c>
      <c r="B73" s="42">
        <f>Tableau!E78</f>
        <v>41</v>
      </c>
      <c r="C73" s="44">
        <f>Tableau!F78</f>
        <v>55</v>
      </c>
      <c r="D73" s="43">
        <f>Tableau!G78</f>
        <v>9.217</v>
      </c>
      <c r="E73" s="30" t="s">
        <v>9</v>
      </c>
      <c r="F73" s="35">
        <f>Tableau!I78</f>
        <v>9</v>
      </c>
      <c r="G73" s="35">
        <f>Tableau!J78</f>
        <v>23</v>
      </c>
      <c r="H73" s="36">
        <f>Tableau!K78</f>
        <v>55.488</v>
      </c>
      <c r="J73" s="47" t="str">
        <f>Tableau!C78</f>
        <v>KS827</v>
      </c>
      <c r="K73" s="47" t="str">
        <f>Tableau!B78</f>
        <v>ARBRE HM4</v>
      </c>
      <c r="L73" s="52">
        <f t="shared" si="2"/>
        <v>41.91922694444444</v>
      </c>
      <c r="M73" s="52">
        <f t="shared" si="3"/>
        <v>9.398746666666666</v>
      </c>
      <c r="N73" s="48"/>
      <c r="O73" s="48"/>
      <c r="P73" s="48"/>
      <c r="Q73" s="47">
        <f>Tableau!N78</f>
        <v>31.549</v>
      </c>
    </row>
    <row r="74" spans="1:17" ht="12.75">
      <c r="A74" s="30" t="s">
        <v>8</v>
      </c>
      <c r="B74" s="42">
        <f>Tableau!E79</f>
        <v>41</v>
      </c>
      <c r="C74" s="44">
        <f>Tableau!F79</f>
        <v>55</v>
      </c>
      <c r="D74" s="43">
        <f>Tableau!G79</f>
        <v>1.143</v>
      </c>
      <c r="E74" s="30" t="s">
        <v>9</v>
      </c>
      <c r="F74" s="35">
        <f>Tableau!I79</f>
        <v>9</v>
      </c>
      <c r="G74" s="35">
        <f>Tableau!J79</f>
        <v>23</v>
      </c>
      <c r="H74" s="36">
        <f>Tableau!K79</f>
        <v>58.338</v>
      </c>
      <c r="J74" s="47" t="str">
        <f>Tableau!C79</f>
        <v>KS828-1</v>
      </c>
      <c r="K74" s="47" t="str">
        <f>Tableau!B79</f>
        <v>DEMI TONNEAU</v>
      </c>
      <c r="L74" s="52">
        <f t="shared" si="2"/>
        <v>41.916984166666666</v>
      </c>
      <c r="M74" s="52">
        <f t="shared" si="3"/>
        <v>9.399538333333332</v>
      </c>
      <c r="N74" s="48"/>
      <c r="O74" s="48"/>
      <c r="P74" s="48"/>
      <c r="Q74" s="47">
        <f>Tableau!N79</f>
        <v>23.306</v>
      </c>
    </row>
    <row r="75" spans="1:17" ht="12.75">
      <c r="A75" s="30" t="s">
        <v>8</v>
      </c>
      <c r="B75" s="42">
        <f>Tableau!E80</f>
        <v>41</v>
      </c>
      <c r="C75" s="44">
        <f>Tableau!F80</f>
        <v>55</v>
      </c>
      <c r="D75" s="43">
        <f>Tableau!G80</f>
        <v>0.773</v>
      </c>
      <c r="E75" s="30" t="s">
        <v>9</v>
      </c>
      <c r="F75" s="35">
        <f>Tableau!I80</f>
        <v>9</v>
      </c>
      <c r="G75" s="35">
        <f>Tableau!J80</f>
        <v>23</v>
      </c>
      <c r="H75" s="36">
        <f>Tableau!K80</f>
        <v>58.849</v>
      </c>
      <c r="J75" s="47" t="str">
        <f>Tableau!C80</f>
        <v>KS828-2</v>
      </c>
      <c r="K75" s="47" t="str">
        <f>Tableau!B80</f>
        <v>DEMI TONNEAU</v>
      </c>
      <c r="L75" s="52">
        <f t="shared" si="2"/>
        <v>41.91688138888889</v>
      </c>
      <c r="M75" s="52">
        <f t="shared" si="3"/>
        <v>9.399680277777778</v>
      </c>
      <c r="N75" s="48"/>
      <c r="O75" s="48"/>
      <c r="P75" s="48"/>
      <c r="Q75" s="47">
        <f>Tableau!N80</f>
        <v>23.306</v>
      </c>
    </row>
    <row r="76" spans="1:17" ht="12.75">
      <c r="A76" s="30" t="s">
        <v>8</v>
      </c>
      <c r="B76" s="42">
        <f>Tableau!E81</f>
        <v>41</v>
      </c>
      <c r="C76" s="44">
        <f>Tableau!F81</f>
        <v>55</v>
      </c>
      <c r="D76" s="43">
        <f>Tableau!G81</f>
        <v>0.105</v>
      </c>
      <c r="E76" s="30" t="s">
        <v>9</v>
      </c>
      <c r="F76" s="35">
        <f>Tableau!I81</f>
        <v>9</v>
      </c>
      <c r="G76" s="35">
        <f>Tableau!J81</f>
        <v>23</v>
      </c>
      <c r="H76" s="36">
        <f>Tableau!K81</f>
        <v>57.985</v>
      </c>
      <c r="J76" s="47" t="str">
        <f>Tableau!C81</f>
        <v>KS828-3</v>
      </c>
      <c r="K76" s="47" t="str">
        <f>Tableau!B81</f>
        <v>DEMI TONNEAU</v>
      </c>
      <c r="L76" s="52">
        <f t="shared" si="2"/>
        <v>41.91669583333333</v>
      </c>
      <c r="M76" s="52">
        <f t="shared" si="3"/>
        <v>9.399440277777778</v>
      </c>
      <c r="N76" s="48"/>
      <c r="O76" s="48"/>
      <c r="P76" s="48"/>
      <c r="Q76" s="47">
        <f>Tableau!N81</f>
        <v>23.306</v>
      </c>
    </row>
    <row r="77" spans="1:17" ht="12.75">
      <c r="A77" s="30" t="s">
        <v>8</v>
      </c>
      <c r="B77" s="42">
        <f>Tableau!E82</f>
        <v>41</v>
      </c>
      <c r="C77" s="44">
        <f>Tableau!F82</f>
        <v>55</v>
      </c>
      <c r="D77" s="43">
        <f>Tableau!G82</f>
        <v>0.471</v>
      </c>
      <c r="E77" s="30" t="s">
        <v>9</v>
      </c>
      <c r="F77" s="35">
        <f>Tableau!I82</f>
        <v>9</v>
      </c>
      <c r="G77" s="35">
        <f>Tableau!J82</f>
        <v>23</v>
      </c>
      <c r="H77" s="36">
        <f>Tableau!K82</f>
        <v>57.474</v>
      </c>
      <c r="J77" s="47" t="str">
        <f>Tableau!C82</f>
        <v>KS828-4</v>
      </c>
      <c r="K77" s="47" t="str">
        <f>Tableau!B82</f>
        <v>DEMI TONNEAU</v>
      </c>
      <c r="L77" s="52">
        <f t="shared" si="2"/>
        <v>41.916797499999994</v>
      </c>
      <c r="M77" s="52">
        <f t="shared" si="3"/>
        <v>9.399298333333332</v>
      </c>
      <c r="N77" s="48"/>
      <c r="O77" s="48"/>
      <c r="P77" s="48"/>
      <c r="Q77" s="47">
        <f>Tableau!N82</f>
        <v>12.311</v>
      </c>
    </row>
    <row r="78" spans="1:17" ht="12.75">
      <c r="A78" s="30" t="s">
        <v>8</v>
      </c>
      <c r="B78" s="42">
        <f>Tableau!E83</f>
        <v>41</v>
      </c>
      <c r="C78" s="44">
        <f>Tableau!F83</f>
        <v>55</v>
      </c>
      <c r="D78" s="43">
        <f>Tableau!G83</f>
        <v>0.747</v>
      </c>
      <c r="E78" s="30" t="s">
        <v>9</v>
      </c>
      <c r="F78" s="35">
        <f>Tableau!I83</f>
        <v>9</v>
      </c>
      <c r="G78" s="35">
        <f>Tableau!J83</f>
        <v>24</v>
      </c>
      <c r="H78" s="36">
        <f>Tableau!K83</f>
        <v>2.242</v>
      </c>
      <c r="J78" s="47" t="str">
        <f>Tableau!C83</f>
        <v>KS829-1</v>
      </c>
      <c r="K78" s="47" t="str">
        <f>Tableau!B83</f>
        <v>DEMI TONNEAU</v>
      </c>
      <c r="L78" s="52">
        <f t="shared" si="2"/>
        <v>41.916874166666666</v>
      </c>
      <c r="M78" s="52">
        <f t="shared" si="3"/>
        <v>9.400622777777778</v>
      </c>
      <c r="N78" s="48"/>
      <c r="O78" s="48"/>
      <c r="P78" s="48"/>
      <c r="Q78" s="47">
        <f>Tableau!N83</f>
        <v>11.457</v>
      </c>
    </row>
    <row r="79" spans="1:17" ht="12.75">
      <c r="A79" s="30" t="s">
        <v>8</v>
      </c>
      <c r="B79" s="42">
        <f>Tableau!E84</f>
        <v>41</v>
      </c>
      <c r="C79" s="44">
        <f>Tableau!F84</f>
        <v>55</v>
      </c>
      <c r="D79" s="43">
        <f>Tableau!G84</f>
        <v>0.363</v>
      </c>
      <c r="E79" s="30" t="s">
        <v>9</v>
      </c>
      <c r="F79" s="35">
        <f>Tableau!I84</f>
        <v>9</v>
      </c>
      <c r="G79" s="35">
        <f>Tableau!J84</f>
        <v>24</v>
      </c>
      <c r="H79" s="36">
        <f>Tableau!K84</f>
        <v>1.753</v>
      </c>
      <c r="J79" s="47" t="str">
        <f>Tableau!C84</f>
        <v>KS829-2</v>
      </c>
      <c r="K79" s="47" t="str">
        <f>Tableau!B84</f>
        <v>DEMI TONNEAU</v>
      </c>
      <c r="L79" s="52">
        <f t="shared" si="2"/>
        <v>41.9167675</v>
      </c>
      <c r="M79" s="52">
        <f t="shared" si="3"/>
        <v>9.400486944444445</v>
      </c>
      <c r="N79" s="48"/>
      <c r="O79" s="48"/>
      <c r="P79" s="48"/>
      <c r="Q79" s="47">
        <f>Tableau!N84</f>
        <v>22.563</v>
      </c>
    </row>
    <row r="80" spans="1:17" ht="12.75">
      <c r="A80" s="30" t="s">
        <v>8</v>
      </c>
      <c r="B80" s="42">
        <f>Tableau!E85</f>
        <v>41</v>
      </c>
      <c r="C80" s="44">
        <f>Tableau!F85</f>
        <v>54</v>
      </c>
      <c r="D80" s="43">
        <f>Tableau!G85</f>
        <v>59.72</v>
      </c>
      <c r="E80" s="30" t="s">
        <v>9</v>
      </c>
      <c r="F80" s="35">
        <f>Tableau!I85</f>
        <v>9</v>
      </c>
      <c r="G80" s="35">
        <f>Tableau!J85</f>
        <v>24</v>
      </c>
      <c r="H80" s="36">
        <f>Tableau!K85</f>
        <v>2.654</v>
      </c>
      <c r="J80" s="47" t="str">
        <f>Tableau!C85</f>
        <v>KS829-3</v>
      </c>
      <c r="K80" s="47" t="str">
        <f>Tableau!B85</f>
        <v>DEMI TONNEAU</v>
      </c>
      <c r="L80" s="52">
        <f t="shared" si="2"/>
        <v>41.91658888888889</v>
      </c>
      <c r="M80" s="52">
        <f t="shared" si="3"/>
        <v>9.400737222222222</v>
      </c>
      <c r="N80" s="48"/>
      <c r="O80" s="48"/>
      <c r="P80" s="48"/>
      <c r="Q80" s="47">
        <f>Tableau!N85</f>
        <v>23.563</v>
      </c>
    </row>
    <row r="81" spans="1:17" ht="12.75">
      <c r="A81" s="30" t="s">
        <v>8</v>
      </c>
      <c r="B81" s="42">
        <f>Tableau!E86</f>
        <v>41</v>
      </c>
      <c r="C81" s="44">
        <f>Tableau!F86</f>
        <v>55</v>
      </c>
      <c r="D81" s="43">
        <f>Tableau!G86</f>
        <v>0.105</v>
      </c>
      <c r="E81" s="30" t="s">
        <v>9</v>
      </c>
      <c r="F81" s="35">
        <f>Tableau!I86</f>
        <v>9</v>
      </c>
      <c r="G81" s="35">
        <f>Tableau!J86</f>
        <v>24</v>
      </c>
      <c r="H81" s="36">
        <f>Tableau!K86</f>
        <v>3.144</v>
      </c>
      <c r="J81" s="47" t="str">
        <f>Tableau!C86</f>
        <v>KS829-4</v>
      </c>
      <c r="K81" s="47" t="str">
        <f>Tableau!B86</f>
        <v>DEMI TONNEAU</v>
      </c>
      <c r="L81" s="52">
        <f t="shared" si="2"/>
        <v>41.91669583333333</v>
      </c>
      <c r="M81" s="52">
        <f t="shared" si="3"/>
        <v>9.400873333333333</v>
      </c>
      <c r="N81" s="48"/>
      <c r="O81" s="48"/>
      <c r="P81" s="48"/>
      <c r="Q81" s="47">
        <f>Tableau!N86</f>
        <v>23.563</v>
      </c>
    </row>
    <row r="82" spans="1:17" ht="12.75">
      <c r="A82" s="30" t="s">
        <v>8</v>
      </c>
      <c r="B82" s="42">
        <f>Tableau!E87</f>
        <v>41</v>
      </c>
      <c r="C82" s="44">
        <f>Tableau!F87</f>
        <v>55</v>
      </c>
      <c r="D82" s="43">
        <f>Tableau!G87</f>
        <v>1.052</v>
      </c>
      <c r="E82" s="30" t="s">
        <v>9</v>
      </c>
      <c r="F82" s="35">
        <f>Tableau!I87</f>
        <v>9</v>
      </c>
      <c r="G82" s="35">
        <f>Tableau!J87</f>
        <v>24</v>
      </c>
      <c r="H82" s="36">
        <f>Tableau!K87</f>
        <v>3.899</v>
      </c>
      <c r="J82" s="47" t="str">
        <f>Tableau!C87</f>
        <v>KS830-1</v>
      </c>
      <c r="K82" s="47" t="str">
        <f>Tableau!B87</f>
        <v>DEMI TONNEAU</v>
      </c>
      <c r="L82" s="52">
        <f t="shared" si="2"/>
        <v>41.916958888888885</v>
      </c>
      <c r="M82" s="52">
        <f t="shared" si="3"/>
        <v>9.401083055555556</v>
      </c>
      <c r="N82" s="48"/>
      <c r="O82" s="48"/>
      <c r="P82" s="48"/>
      <c r="Q82" s="47">
        <f>Tableau!N87</f>
        <v>22.634</v>
      </c>
    </row>
    <row r="83" spans="1:17" ht="12.75">
      <c r="A83" s="30" t="s">
        <v>8</v>
      </c>
      <c r="B83" s="42">
        <f>Tableau!E88</f>
        <v>41</v>
      </c>
      <c r="C83" s="44">
        <f>Tableau!F88</f>
        <v>55</v>
      </c>
      <c r="D83" s="43">
        <f>Tableau!G88</f>
        <v>1.03</v>
      </c>
      <c r="E83" s="30" t="s">
        <v>9</v>
      </c>
      <c r="F83" s="35">
        <f>Tableau!I88</f>
        <v>9</v>
      </c>
      <c r="G83" s="35">
        <f>Tableau!J88</f>
        <v>24</v>
      </c>
      <c r="H83" s="36">
        <f>Tableau!K88</f>
        <v>2.665</v>
      </c>
      <c r="J83" s="47" t="str">
        <f>Tableau!C88</f>
        <v>KS830-2</v>
      </c>
      <c r="K83" s="47" t="str">
        <f>Tableau!B88</f>
        <v>DEMI TONNEAU</v>
      </c>
      <c r="L83" s="52">
        <f t="shared" si="2"/>
        <v>41.91695277777777</v>
      </c>
      <c r="M83" s="52">
        <f t="shared" si="3"/>
        <v>9.400740277777778</v>
      </c>
      <c r="N83" s="48"/>
      <c r="O83" s="48"/>
      <c r="P83" s="48"/>
      <c r="Q83" s="47">
        <f>Tableau!N88</f>
        <v>22.634</v>
      </c>
    </row>
    <row r="84" spans="1:17" ht="12.75">
      <c r="A84" s="30" t="s">
        <v>8</v>
      </c>
      <c r="B84" s="42">
        <f>Tableau!E89</f>
        <v>41</v>
      </c>
      <c r="C84" s="44">
        <f>Tableau!F89</f>
        <v>55</v>
      </c>
      <c r="D84" s="43">
        <f>Tableau!G89</f>
        <v>1.562</v>
      </c>
      <c r="E84" s="30" t="s">
        <v>9</v>
      </c>
      <c r="F84" s="35">
        <f>Tableau!I89</f>
        <v>9</v>
      </c>
      <c r="G84" s="35">
        <f>Tableau!J89</f>
        <v>24</v>
      </c>
      <c r="H84" s="36">
        <f>Tableau!K89</f>
        <v>2.646</v>
      </c>
      <c r="J84" s="47" t="str">
        <f>Tableau!C89</f>
        <v>KS830-3</v>
      </c>
      <c r="K84" s="47" t="str">
        <f>Tableau!B89</f>
        <v>DEMI TONNEAU</v>
      </c>
      <c r="L84" s="52">
        <f t="shared" si="2"/>
        <v>41.91710055555556</v>
      </c>
      <c r="M84" s="52">
        <f t="shared" si="3"/>
        <v>9.400735000000001</v>
      </c>
      <c r="N84" s="48"/>
      <c r="O84" s="48"/>
      <c r="P84" s="48"/>
      <c r="Q84" s="47">
        <f>Tableau!N89</f>
        <v>22.634</v>
      </c>
    </row>
    <row r="85" spans="1:17" ht="12.75">
      <c r="A85" s="30" t="s">
        <v>8</v>
      </c>
      <c r="B85" s="42">
        <f>Tableau!E90</f>
        <v>41</v>
      </c>
      <c r="C85" s="44">
        <f>Tableau!F90</f>
        <v>55</v>
      </c>
      <c r="D85" s="43">
        <f>Tableau!G90</f>
        <v>1.58</v>
      </c>
      <c r="E85" s="30" t="s">
        <v>9</v>
      </c>
      <c r="F85" s="35">
        <f>Tableau!I90</f>
        <v>9</v>
      </c>
      <c r="G85" s="35">
        <f>Tableau!J90</f>
        <v>24</v>
      </c>
      <c r="H85" s="36">
        <f>Tableau!K90</f>
        <v>3.886</v>
      </c>
      <c r="J85" s="47" t="str">
        <f>Tableau!C90</f>
        <v>KS830-4</v>
      </c>
      <c r="K85" s="47" t="str">
        <f>Tableau!B90</f>
        <v>DEMI TONNEAU</v>
      </c>
      <c r="L85" s="52">
        <f t="shared" si="2"/>
        <v>41.91710555555555</v>
      </c>
      <c r="M85" s="52">
        <f t="shared" si="3"/>
        <v>9.401079444444445</v>
      </c>
      <c r="N85" s="48"/>
      <c r="O85" s="48"/>
      <c r="P85" s="48"/>
      <c r="Q85" s="47">
        <f>Tableau!N90</f>
        <v>22.634</v>
      </c>
    </row>
    <row r="86" spans="1:17" ht="12.75">
      <c r="A86" s="30" t="s">
        <v>8</v>
      </c>
      <c r="B86" s="42">
        <f>Tableau!E91</f>
        <v>41</v>
      </c>
      <c r="C86" s="44">
        <f>Tableau!F91</f>
        <v>55</v>
      </c>
      <c r="D86" s="43">
        <f>Tableau!G91</f>
        <v>2.357</v>
      </c>
      <c r="E86" s="30" t="s">
        <v>9</v>
      </c>
      <c r="F86" s="35">
        <f>Tableau!I91</f>
        <v>9</v>
      </c>
      <c r="G86" s="35">
        <f>Tableau!J91</f>
        <v>24</v>
      </c>
      <c r="H86" s="36">
        <f>Tableau!K91</f>
        <v>3.815</v>
      </c>
      <c r="J86" s="47" t="str">
        <f>Tableau!C91</f>
        <v>KS831-1</v>
      </c>
      <c r="K86" s="47" t="str">
        <f>Tableau!B91</f>
        <v>DEMI TONNEAU</v>
      </c>
      <c r="L86" s="52">
        <f aca="true" t="shared" si="4" ref="L86:L132">IF((A86="N"),1,-1)*(B86+C86/60+D86/3600)</f>
        <v>41.91732138888889</v>
      </c>
      <c r="M86" s="52">
        <f aca="true" t="shared" si="5" ref="M86:M132">IF((E86="E"),1,-1)*(F86+G86/60+H86/3600)</f>
        <v>9.401059722222223</v>
      </c>
      <c r="N86" s="48"/>
      <c r="O86" s="48"/>
      <c r="P86" s="48"/>
      <c r="Q86" s="47">
        <f>Tableau!N91</f>
        <v>11.546</v>
      </c>
    </row>
    <row r="87" spans="1:17" ht="12.75">
      <c r="A87" s="30" t="s">
        <v>8</v>
      </c>
      <c r="B87" s="42">
        <f>Tableau!E92</f>
        <v>41</v>
      </c>
      <c r="C87" s="44">
        <f>Tableau!F92</f>
        <v>55</v>
      </c>
      <c r="D87" s="43">
        <f>Tableau!G92</f>
        <v>2.856</v>
      </c>
      <c r="E87" s="30" t="s">
        <v>9</v>
      </c>
      <c r="F87" s="35">
        <f>Tableau!I92</f>
        <v>9</v>
      </c>
      <c r="G87" s="35">
        <f>Tableau!J92</f>
        <v>24</v>
      </c>
      <c r="H87" s="36">
        <f>Tableau!K92</f>
        <v>3.575</v>
      </c>
      <c r="J87" s="47" t="str">
        <f>Tableau!C92</f>
        <v>KS831-2</v>
      </c>
      <c r="K87" s="47" t="str">
        <f>Tableau!B92</f>
        <v>DEMI TONNEAU</v>
      </c>
      <c r="L87" s="52">
        <f t="shared" si="4"/>
        <v>41.91746</v>
      </c>
      <c r="M87" s="52">
        <f t="shared" si="5"/>
        <v>9.400993055555556</v>
      </c>
      <c r="N87" s="48"/>
      <c r="O87" s="48"/>
      <c r="P87" s="48"/>
      <c r="Q87" s="47">
        <f>Tableau!N92</f>
        <v>22.561</v>
      </c>
    </row>
    <row r="88" spans="1:17" ht="12.75">
      <c r="A88" s="30" t="s">
        <v>8</v>
      </c>
      <c r="B88" s="42">
        <f>Tableau!E93</f>
        <v>41</v>
      </c>
      <c r="C88" s="44">
        <f>Tableau!F93</f>
        <v>55</v>
      </c>
      <c r="D88" s="43">
        <f>Tableau!G93</f>
        <v>2.549</v>
      </c>
      <c r="E88" s="30" t="s">
        <v>9</v>
      </c>
      <c r="F88" s="35">
        <f>Tableau!I93</f>
        <v>9</v>
      </c>
      <c r="G88" s="35">
        <f>Tableau!J93</f>
        <v>24</v>
      </c>
      <c r="H88" s="36">
        <f>Tableau!K93</f>
        <v>2.403</v>
      </c>
      <c r="J88" s="47" t="str">
        <f>Tableau!C93</f>
        <v>KS831-3</v>
      </c>
      <c r="K88" s="47" t="str">
        <f>Tableau!B93</f>
        <v>DEMI TONNEAU</v>
      </c>
      <c r="L88" s="52">
        <f t="shared" si="4"/>
        <v>41.91737472222222</v>
      </c>
      <c r="M88" s="52">
        <f t="shared" si="5"/>
        <v>9.4006675</v>
      </c>
      <c r="N88" s="48"/>
      <c r="O88" s="48"/>
      <c r="P88" s="48"/>
      <c r="Q88" s="47">
        <f>Tableau!N93</f>
        <v>22.561</v>
      </c>
    </row>
    <row r="89" spans="1:17" ht="12.75">
      <c r="A89" s="30" t="s">
        <v>8</v>
      </c>
      <c r="B89" s="42">
        <f>Tableau!E94</f>
        <v>41</v>
      </c>
      <c r="C89" s="44">
        <f>Tableau!F94</f>
        <v>55</v>
      </c>
      <c r="D89" s="43">
        <f>Tableau!G94</f>
        <v>2.048</v>
      </c>
      <c r="E89" s="30" t="s">
        <v>9</v>
      </c>
      <c r="F89" s="35">
        <f>Tableau!I94</f>
        <v>9</v>
      </c>
      <c r="G89" s="35">
        <f>Tableau!J94</f>
        <v>24</v>
      </c>
      <c r="H89" s="36">
        <f>Tableau!K94</f>
        <v>2.643</v>
      </c>
      <c r="J89" s="47" t="str">
        <f>Tableau!C94</f>
        <v>KS831-4</v>
      </c>
      <c r="K89" s="47" t="str">
        <f>Tableau!B94</f>
        <v>DEMI TONNEAU</v>
      </c>
      <c r="L89" s="52">
        <f t="shared" si="4"/>
        <v>41.91723555555555</v>
      </c>
      <c r="M89" s="52">
        <f t="shared" si="5"/>
        <v>9.400734166666666</v>
      </c>
      <c r="N89" s="48"/>
      <c r="O89" s="48"/>
      <c r="P89" s="48"/>
      <c r="Q89" s="47">
        <f>Tableau!N94</f>
        <v>11.437</v>
      </c>
    </row>
    <row r="90" spans="1:17" ht="12.75">
      <c r="A90" s="30" t="s">
        <v>8</v>
      </c>
      <c r="B90" s="42">
        <f>Tableau!E95</f>
        <v>41</v>
      </c>
      <c r="C90" s="44">
        <f>Tableau!F95</f>
        <v>54</v>
      </c>
      <c r="D90" s="43">
        <f>Tableau!G95</f>
        <v>48.904</v>
      </c>
      <c r="E90" s="30" t="s">
        <v>9</v>
      </c>
      <c r="F90" s="35">
        <f>Tableau!I95</f>
        <v>9</v>
      </c>
      <c r="G90" s="35">
        <f>Tableau!J95</f>
        <v>24</v>
      </c>
      <c r="H90" s="36">
        <f>Tableau!K95</f>
        <v>0.739</v>
      </c>
      <c r="J90" s="47" t="str">
        <f>Tableau!C95</f>
        <v>KS832</v>
      </c>
      <c r="K90" s="47" t="str">
        <f>Tableau!B95</f>
        <v>ARBRE DPMU</v>
      </c>
      <c r="L90" s="52">
        <f t="shared" si="4"/>
        <v>41.913584444444446</v>
      </c>
      <c r="M90" s="52">
        <f t="shared" si="5"/>
        <v>9.400205277777777</v>
      </c>
      <c r="N90" s="48"/>
      <c r="O90" s="48"/>
      <c r="P90" s="48"/>
      <c r="Q90" s="47">
        <f>Tableau!N95</f>
        <v>26.799</v>
      </c>
    </row>
    <row r="91" spans="1:17" ht="12.75">
      <c r="A91" s="30" t="s">
        <v>8</v>
      </c>
      <c r="B91" s="42">
        <f>Tableau!E96</f>
        <v>41</v>
      </c>
      <c r="C91" s="44">
        <f>Tableau!F96</f>
        <v>54</v>
      </c>
      <c r="D91" s="43">
        <f>Tableau!G96</f>
        <v>48.163</v>
      </c>
      <c r="E91" s="30" t="s">
        <v>9</v>
      </c>
      <c r="F91" s="35">
        <f>Tableau!I96</f>
        <v>9</v>
      </c>
      <c r="G91" s="35">
        <f>Tableau!J96</f>
        <v>24</v>
      </c>
      <c r="H91" s="36">
        <f>Tableau!K96</f>
        <v>13.634</v>
      </c>
      <c r="J91" s="47" t="str">
        <f>Tableau!C96</f>
        <v>KS833</v>
      </c>
      <c r="K91" s="47" t="str">
        <f>Tableau!B96</f>
        <v>MANCHE À AIR</v>
      </c>
      <c r="L91" s="52">
        <f t="shared" si="4"/>
        <v>41.913378611111106</v>
      </c>
      <c r="M91" s="52">
        <f t="shared" si="5"/>
        <v>9.403787222222222</v>
      </c>
      <c r="N91" s="48"/>
      <c r="O91" s="48"/>
      <c r="P91" s="48"/>
      <c r="Q91" s="47">
        <f>Tableau!N96</f>
        <v>12.891</v>
      </c>
    </row>
    <row r="92" spans="1:17" ht="12.75">
      <c r="A92" s="30" t="s">
        <v>8</v>
      </c>
      <c r="B92" s="42">
        <f>Tableau!E97</f>
        <v>41</v>
      </c>
      <c r="C92" s="44">
        <f>Tableau!F97</f>
        <v>54</v>
      </c>
      <c r="D92" s="43">
        <f>Tableau!G97</f>
        <v>45.587</v>
      </c>
      <c r="E92" s="30" t="s">
        <v>9</v>
      </c>
      <c r="F92" s="35">
        <f>Tableau!I97</f>
        <v>9</v>
      </c>
      <c r="G92" s="35">
        <f>Tableau!J97</f>
        <v>24</v>
      </c>
      <c r="H92" s="36">
        <f>Tableau!K97</f>
        <v>4.597</v>
      </c>
      <c r="J92" s="47" t="str">
        <f>Tableau!C97</f>
        <v>KS834-1</v>
      </c>
      <c r="K92" s="47" t="str">
        <f>Tableau!B97</f>
        <v>DEMI TONNEAU</v>
      </c>
      <c r="L92" s="52">
        <f t="shared" si="4"/>
        <v>41.912663055555555</v>
      </c>
      <c r="M92" s="52">
        <f t="shared" si="5"/>
        <v>9.401276944444446</v>
      </c>
      <c r="N92" s="48"/>
      <c r="O92" s="48"/>
      <c r="P92" s="48"/>
      <c r="Q92" s="47">
        <f>Tableau!N97</f>
        <v>19.428</v>
      </c>
    </row>
    <row r="93" spans="1:17" ht="12.75">
      <c r="A93" s="30" t="s">
        <v>8</v>
      </c>
      <c r="B93" s="42">
        <f>Tableau!E98</f>
        <v>41</v>
      </c>
      <c r="C93" s="44">
        <f>Tableau!F98</f>
        <v>54</v>
      </c>
      <c r="D93" s="43">
        <f>Tableau!G98</f>
        <v>44.927</v>
      </c>
      <c r="E93" s="30" t="s">
        <v>9</v>
      </c>
      <c r="F93" s="35">
        <f>Tableau!I98</f>
        <v>9</v>
      </c>
      <c r="G93" s="35">
        <f>Tableau!J98</f>
        <v>24</v>
      </c>
      <c r="H93" s="36">
        <f>Tableau!K98</f>
        <v>3.728</v>
      </c>
      <c r="J93" s="47" t="str">
        <f>Tableau!C98</f>
        <v>KS834-2</v>
      </c>
      <c r="K93" s="47" t="str">
        <f>Tableau!B98</f>
        <v>DEMI TONNEAU</v>
      </c>
      <c r="L93" s="52">
        <f t="shared" si="4"/>
        <v>41.91247972222222</v>
      </c>
      <c r="M93" s="52">
        <f t="shared" si="5"/>
        <v>9.401035555555556</v>
      </c>
      <c r="N93" s="48"/>
      <c r="O93" s="48"/>
      <c r="P93" s="48"/>
      <c r="Q93" s="47">
        <f>Tableau!N98</f>
        <v>19.428</v>
      </c>
    </row>
    <row r="94" spans="1:17" ht="12.75">
      <c r="A94" s="30" t="s">
        <v>8</v>
      </c>
      <c r="B94" s="42">
        <f>Tableau!E99</f>
        <v>41</v>
      </c>
      <c r="C94" s="44">
        <f>Tableau!F99</f>
        <v>54</v>
      </c>
      <c r="D94" s="43">
        <f>Tableau!G99</f>
        <v>45.297</v>
      </c>
      <c r="E94" s="30" t="s">
        <v>9</v>
      </c>
      <c r="F94" s="35">
        <f>Tableau!I99</f>
        <v>9</v>
      </c>
      <c r="G94" s="35">
        <f>Tableau!J99</f>
        <v>24</v>
      </c>
      <c r="H94" s="36">
        <f>Tableau!K99</f>
        <v>3.224</v>
      </c>
      <c r="J94" s="47" t="str">
        <f>Tableau!C99</f>
        <v>KS834-3</v>
      </c>
      <c r="K94" s="47" t="str">
        <f>Tableau!B99</f>
        <v>DEMI TONNEAU</v>
      </c>
      <c r="L94" s="52">
        <f t="shared" si="4"/>
        <v>41.9125825</v>
      </c>
      <c r="M94" s="52">
        <f t="shared" si="5"/>
        <v>9.400895555555556</v>
      </c>
      <c r="N94" s="48"/>
      <c r="O94" s="48"/>
      <c r="P94" s="48"/>
      <c r="Q94" s="47">
        <f>Tableau!N99</f>
        <v>19.428</v>
      </c>
    </row>
    <row r="95" spans="1:17" ht="12.75">
      <c r="A95" s="30" t="s">
        <v>8</v>
      </c>
      <c r="B95" s="42">
        <f>Tableau!E100</f>
        <v>41</v>
      </c>
      <c r="C95" s="44">
        <f>Tableau!F100</f>
        <v>54</v>
      </c>
      <c r="D95" s="43">
        <f>Tableau!G100</f>
        <v>45.96</v>
      </c>
      <c r="E95" s="30" t="s">
        <v>9</v>
      </c>
      <c r="F95" s="35">
        <f>Tableau!I100</f>
        <v>9</v>
      </c>
      <c r="G95" s="35">
        <f>Tableau!J100</f>
        <v>24</v>
      </c>
      <c r="H95" s="36">
        <f>Tableau!K100</f>
        <v>4.093</v>
      </c>
      <c r="J95" s="47" t="str">
        <f>Tableau!C100</f>
        <v>KS834-4</v>
      </c>
      <c r="K95" s="47" t="str">
        <f>Tableau!B100</f>
        <v>DEMI TONNEAU</v>
      </c>
      <c r="L95" s="52">
        <f t="shared" si="4"/>
        <v>41.91276666666666</v>
      </c>
      <c r="M95" s="52">
        <f t="shared" si="5"/>
        <v>9.401136944444445</v>
      </c>
      <c r="N95" s="48"/>
      <c r="O95" s="48"/>
      <c r="P95" s="48"/>
      <c r="Q95" s="47">
        <f>Tableau!N100</f>
        <v>19.428</v>
      </c>
    </row>
    <row r="96" spans="1:17" ht="12.75">
      <c r="A96" s="30" t="s">
        <v>8</v>
      </c>
      <c r="B96" s="42">
        <f>Tableau!E101</f>
        <v>41</v>
      </c>
      <c r="C96" s="44">
        <f>Tableau!F101</f>
        <v>54</v>
      </c>
      <c r="D96" s="43">
        <f>Tableau!G101</f>
        <v>44.588</v>
      </c>
      <c r="E96" s="30" t="s">
        <v>9</v>
      </c>
      <c r="F96" s="35">
        <f>Tableau!I101</f>
        <v>9</v>
      </c>
      <c r="G96" s="35">
        <f>Tableau!J101</f>
        <v>24</v>
      </c>
      <c r="H96" s="36">
        <f>Tableau!K101</f>
        <v>5.927</v>
      </c>
      <c r="J96" s="47" t="str">
        <f>Tableau!C101</f>
        <v>KS835-1</v>
      </c>
      <c r="K96" s="47" t="str">
        <f>Tableau!B101</f>
        <v>DEMI TONNEAU</v>
      </c>
      <c r="L96" s="52">
        <f t="shared" si="4"/>
        <v>41.91238555555555</v>
      </c>
      <c r="M96" s="52">
        <f t="shared" si="5"/>
        <v>9.401646388888889</v>
      </c>
      <c r="N96" s="48"/>
      <c r="O96" s="48"/>
      <c r="P96" s="48"/>
      <c r="Q96" s="47">
        <f>Tableau!N101</f>
        <v>18.764</v>
      </c>
    </row>
    <row r="97" spans="1:17" ht="12.75">
      <c r="A97" s="30" t="s">
        <v>8</v>
      </c>
      <c r="B97" s="42">
        <f>Tableau!E102</f>
        <v>41</v>
      </c>
      <c r="C97" s="44">
        <f>Tableau!F102</f>
        <v>54</v>
      </c>
      <c r="D97" s="43">
        <f>Tableau!G102</f>
        <v>43.941</v>
      </c>
      <c r="E97" s="30" t="s">
        <v>9</v>
      </c>
      <c r="F97" s="35">
        <f>Tableau!I102</f>
        <v>9</v>
      </c>
      <c r="G97" s="35">
        <f>Tableau!J102</f>
        <v>24</v>
      </c>
      <c r="H97" s="36">
        <f>Tableau!K102</f>
        <v>6.82</v>
      </c>
      <c r="J97" s="47" t="str">
        <f>Tableau!C102</f>
        <v>KS835-2</v>
      </c>
      <c r="K97" s="47" t="str">
        <f>Tableau!B102</f>
        <v>DEMI TONNEAU</v>
      </c>
      <c r="L97" s="52">
        <f t="shared" si="4"/>
        <v>41.91220583333333</v>
      </c>
      <c r="M97" s="52">
        <f t="shared" si="5"/>
        <v>9.401894444444444</v>
      </c>
      <c r="N97" s="48"/>
      <c r="O97" s="48"/>
      <c r="P97" s="48"/>
      <c r="Q97" s="47">
        <f>Tableau!N102</f>
        <v>18.764</v>
      </c>
    </row>
    <row r="98" spans="1:17" ht="12.75">
      <c r="A98" s="30" t="s">
        <v>8</v>
      </c>
      <c r="B98" s="42">
        <f>Tableau!E103</f>
        <v>41</v>
      </c>
      <c r="C98" s="44">
        <f>Tableau!F103</f>
        <v>54</v>
      </c>
      <c r="D98" s="43">
        <f>Tableau!G103</f>
        <v>43.558</v>
      </c>
      <c r="E98" s="30" t="s">
        <v>9</v>
      </c>
      <c r="F98" s="35">
        <f>Tableau!I103</f>
        <v>9</v>
      </c>
      <c r="G98" s="35">
        <f>Tableau!J103</f>
        <v>24</v>
      </c>
      <c r="H98" s="36">
        <f>Tableau!K103</f>
        <v>6.327</v>
      </c>
      <c r="J98" s="47" t="str">
        <f>Tableau!C103</f>
        <v>KS835-3</v>
      </c>
      <c r="K98" s="47" t="str">
        <f>Tableau!B103</f>
        <v>DEMI TONNEAU</v>
      </c>
      <c r="L98" s="52">
        <f t="shared" si="4"/>
        <v>41.91209944444444</v>
      </c>
      <c r="M98" s="52">
        <f t="shared" si="5"/>
        <v>9.4017575</v>
      </c>
      <c r="N98" s="48"/>
      <c r="O98" s="48"/>
      <c r="P98" s="48"/>
      <c r="Q98" s="47">
        <f>Tableau!N103</f>
        <v>18.764</v>
      </c>
    </row>
    <row r="99" spans="1:17" ht="12.75">
      <c r="A99" s="30" t="s">
        <v>8</v>
      </c>
      <c r="B99" s="42">
        <f>Tableau!E104</f>
        <v>41</v>
      </c>
      <c r="C99" s="44">
        <f>Tableau!F104</f>
        <v>54</v>
      </c>
      <c r="D99" s="43">
        <f>Tableau!G104</f>
        <v>44.204</v>
      </c>
      <c r="E99" s="30" t="s">
        <v>9</v>
      </c>
      <c r="F99" s="35">
        <f>Tableau!I104</f>
        <v>9</v>
      </c>
      <c r="G99" s="35">
        <f>Tableau!J104</f>
        <v>24</v>
      </c>
      <c r="H99" s="36">
        <f>Tableau!K104</f>
        <v>5.432</v>
      </c>
      <c r="J99" s="47" t="str">
        <f>Tableau!C104</f>
        <v>KS835-4</v>
      </c>
      <c r="K99" s="47" t="str">
        <f>Tableau!B104</f>
        <v>DEMI TONNEAU</v>
      </c>
      <c r="L99" s="52">
        <f t="shared" si="4"/>
        <v>41.912278888888885</v>
      </c>
      <c r="M99" s="52">
        <f t="shared" si="5"/>
        <v>9.40150888888889</v>
      </c>
      <c r="N99" s="48"/>
      <c r="O99" s="48"/>
      <c r="P99" s="48"/>
      <c r="Q99" s="47">
        <f>Tableau!N104</f>
        <v>18.764</v>
      </c>
    </row>
    <row r="100" spans="1:17" ht="12.75">
      <c r="A100" s="30" t="s">
        <v>8</v>
      </c>
      <c r="B100" s="42">
        <f>Tableau!E105</f>
        <v>41</v>
      </c>
      <c r="C100" s="44">
        <f>Tableau!F105</f>
        <v>54</v>
      </c>
      <c r="D100" s="43">
        <f>Tableau!G105</f>
        <v>45.212</v>
      </c>
      <c r="E100" s="30" t="s">
        <v>9</v>
      </c>
      <c r="F100" s="35">
        <f>Tableau!I105</f>
        <v>9</v>
      </c>
      <c r="G100" s="35">
        <f>Tableau!J105</f>
        <v>24</v>
      </c>
      <c r="H100" s="36">
        <f>Tableau!K105</f>
        <v>18.025</v>
      </c>
      <c r="J100" s="47" t="str">
        <f>Tableau!C105</f>
        <v>KS836-1</v>
      </c>
      <c r="K100" s="47" t="str">
        <f>Tableau!B105</f>
        <v>ABRI FREIN OUEST SEUIL 36</v>
      </c>
      <c r="L100" s="52">
        <f t="shared" si="4"/>
        <v>41.91255888888889</v>
      </c>
      <c r="M100" s="52">
        <f t="shared" si="5"/>
        <v>9.405006944444445</v>
      </c>
      <c r="N100" s="48"/>
      <c r="O100" s="48"/>
      <c r="P100" s="48"/>
      <c r="Q100" s="47">
        <f>Tableau!N105</f>
        <v>7.782</v>
      </c>
    </row>
    <row r="101" spans="1:17" ht="12.75">
      <c r="A101" s="30" t="s">
        <v>8</v>
      </c>
      <c r="B101" s="42">
        <f>Tableau!E106</f>
        <v>41</v>
      </c>
      <c r="C101" s="44">
        <f>Tableau!F106</f>
        <v>54</v>
      </c>
      <c r="D101" s="43">
        <f>Tableau!G106</f>
        <v>45.214</v>
      </c>
      <c r="E101" s="30" t="s">
        <v>9</v>
      </c>
      <c r="F101" s="35">
        <f>Tableau!I106</f>
        <v>9</v>
      </c>
      <c r="G101" s="35">
        <f>Tableau!J106</f>
        <v>24</v>
      </c>
      <c r="H101" s="36">
        <f>Tableau!K106</f>
        <v>18.21</v>
      </c>
      <c r="J101" s="47" t="str">
        <f>Tableau!C106</f>
        <v>KS836-2</v>
      </c>
      <c r="K101" s="47" t="str">
        <f>Tableau!B106</f>
        <v>ABRI FREIN OUEST SEUIL 36</v>
      </c>
      <c r="L101" s="52">
        <f t="shared" si="4"/>
        <v>41.91255944444444</v>
      </c>
      <c r="M101" s="52">
        <f t="shared" si="5"/>
        <v>9.405058333333333</v>
      </c>
      <c r="N101" s="48"/>
      <c r="O101" s="48"/>
      <c r="P101" s="48"/>
      <c r="Q101" s="47">
        <f>Tableau!N106</f>
        <v>7.782</v>
      </c>
    </row>
    <row r="102" spans="1:17" ht="12.75">
      <c r="A102" s="30" t="s">
        <v>8</v>
      </c>
      <c r="B102" s="42">
        <f>Tableau!E107</f>
        <v>41</v>
      </c>
      <c r="C102" s="44">
        <f>Tableau!F107</f>
        <v>54</v>
      </c>
      <c r="D102" s="43">
        <f>Tableau!G107</f>
        <v>45.246</v>
      </c>
      <c r="E102" s="30" t="s">
        <v>9</v>
      </c>
      <c r="F102" s="35">
        <f>Tableau!I107</f>
        <v>9</v>
      </c>
      <c r="G102" s="35">
        <f>Tableau!J107</f>
        <v>24</v>
      </c>
      <c r="H102" s="36">
        <f>Tableau!K107</f>
        <v>22.598</v>
      </c>
      <c r="J102" s="47" t="str">
        <f>Tableau!C107</f>
        <v>KS837-1</v>
      </c>
      <c r="K102" s="47" t="str">
        <f>Tableau!B107</f>
        <v>ABRI FREIN EST SEUIL 36</v>
      </c>
      <c r="L102" s="52">
        <f t="shared" si="4"/>
        <v>41.91256833333333</v>
      </c>
      <c r="M102" s="52">
        <f t="shared" si="5"/>
        <v>9.406277222222222</v>
      </c>
      <c r="N102" s="48"/>
      <c r="O102" s="48"/>
      <c r="P102" s="48"/>
      <c r="Q102" s="47">
        <f>Tableau!N107</f>
        <v>6.771</v>
      </c>
    </row>
    <row r="103" spans="1:17" ht="12.75">
      <c r="A103" s="30" t="s">
        <v>8</v>
      </c>
      <c r="B103" s="42">
        <f>Tableau!E108</f>
        <v>41</v>
      </c>
      <c r="C103" s="44">
        <f>Tableau!F108</f>
        <v>54</v>
      </c>
      <c r="D103" s="43">
        <f>Tableau!G108</f>
        <v>45.242</v>
      </c>
      <c r="E103" s="30" t="s">
        <v>9</v>
      </c>
      <c r="F103" s="35">
        <f>Tableau!I108</f>
        <v>9</v>
      </c>
      <c r="G103" s="35">
        <f>Tableau!J108</f>
        <v>24</v>
      </c>
      <c r="H103" s="36">
        <f>Tableau!K108</f>
        <v>22.415</v>
      </c>
      <c r="J103" s="47" t="str">
        <f>Tableau!C108</f>
        <v>KS837-2</v>
      </c>
      <c r="K103" s="47" t="str">
        <f>Tableau!B108</f>
        <v>ABRI FREIN EST SEUIL 36</v>
      </c>
      <c r="L103" s="52">
        <f t="shared" si="4"/>
        <v>41.91256722222222</v>
      </c>
      <c r="M103" s="52">
        <f t="shared" si="5"/>
        <v>9.40622638888889</v>
      </c>
      <c r="N103" s="48"/>
      <c r="O103" s="48"/>
      <c r="P103" s="48"/>
      <c r="Q103" s="47">
        <f>Tableau!N108</f>
        <v>6.771</v>
      </c>
    </row>
    <row r="104" spans="1:17" ht="12.75">
      <c r="A104" s="30" t="s">
        <v>8</v>
      </c>
      <c r="B104" s="42">
        <f>Tableau!E109</f>
        <v>41</v>
      </c>
      <c r="C104" s="44">
        <f>Tableau!F109</f>
        <v>54</v>
      </c>
      <c r="D104" s="43">
        <f>Tableau!G109</f>
        <v>37.589</v>
      </c>
      <c r="E104" s="30" t="s">
        <v>9</v>
      </c>
      <c r="F104" s="35">
        <f>Tableau!I109</f>
        <v>9</v>
      </c>
      <c r="G104" s="35">
        <f>Tableau!J109</f>
        <v>24</v>
      </c>
      <c r="H104" s="36">
        <f>Tableau!K109</f>
        <v>24.64</v>
      </c>
      <c r="J104" s="47" t="str">
        <f>Tableau!C109</f>
        <v>KS838-1</v>
      </c>
      <c r="K104" s="47" t="str">
        <f>Tableau!B109</f>
        <v>LIGNE D'ARBRES EST SEUIL 36</v>
      </c>
      <c r="L104" s="52">
        <f t="shared" si="4"/>
        <v>41.910441388888884</v>
      </c>
      <c r="M104" s="52">
        <f t="shared" si="5"/>
        <v>9.406844444444445</v>
      </c>
      <c r="N104" s="48"/>
      <c r="O104" s="48"/>
      <c r="P104" s="48"/>
      <c r="Q104" s="47">
        <f>Tableau!N109</f>
        <v>24.244</v>
      </c>
    </row>
    <row r="105" spans="1:17" ht="12.75">
      <c r="A105" s="30" t="s">
        <v>8</v>
      </c>
      <c r="B105" s="42">
        <f>Tableau!E110</f>
        <v>41</v>
      </c>
      <c r="C105" s="44">
        <f>Tableau!F110</f>
        <v>54</v>
      </c>
      <c r="D105" s="43">
        <f>Tableau!G110</f>
        <v>45.301</v>
      </c>
      <c r="E105" s="30" t="s">
        <v>9</v>
      </c>
      <c r="F105" s="35">
        <f>Tableau!I110</f>
        <v>9</v>
      </c>
      <c r="G105" s="35">
        <f>Tableau!J110</f>
        <v>24</v>
      </c>
      <c r="H105" s="36">
        <f>Tableau!K110</f>
        <v>25.342</v>
      </c>
      <c r="J105" s="47" t="str">
        <f>Tableau!C110</f>
        <v>KS838-2</v>
      </c>
      <c r="K105" s="47" t="str">
        <f>Tableau!B110</f>
        <v>LIGNE D'ARBRES EST SEUIL 36</v>
      </c>
      <c r="L105" s="52">
        <f t="shared" si="4"/>
        <v>41.91258361111111</v>
      </c>
      <c r="M105" s="52">
        <f t="shared" si="5"/>
        <v>9.407039444444445</v>
      </c>
      <c r="N105" s="48"/>
      <c r="O105" s="48"/>
      <c r="P105" s="48"/>
      <c r="Q105" s="47">
        <f>Tableau!N110</f>
        <v>24.244</v>
      </c>
    </row>
    <row r="106" spans="1:17" ht="12.75">
      <c r="A106" s="30" t="s">
        <v>8</v>
      </c>
      <c r="B106" s="42">
        <f>Tableau!E111</f>
        <v>41</v>
      </c>
      <c r="C106" s="44">
        <f>Tableau!F111</f>
        <v>54</v>
      </c>
      <c r="D106" s="43">
        <f>Tableau!G111</f>
        <v>34.683</v>
      </c>
      <c r="E106" s="30" t="s">
        <v>9</v>
      </c>
      <c r="F106" s="35">
        <f>Tableau!I111</f>
        <v>9</v>
      </c>
      <c r="G106" s="35">
        <f>Tableau!J111</f>
        <v>24</v>
      </c>
      <c r="H106" s="36">
        <f>Tableau!K111</f>
        <v>4.263</v>
      </c>
      <c r="J106" s="47" t="str">
        <f>Tableau!C111</f>
        <v>KS839-1</v>
      </c>
      <c r="K106" s="47" t="str">
        <f>Tableau!B111</f>
        <v>LIGNE D'ARBRES</v>
      </c>
      <c r="L106" s="52">
        <f t="shared" si="4"/>
        <v>41.90963416666666</v>
      </c>
      <c r="M106" s="52">
        <f t="shared" si="5"/>
        <v>9.401184166666667</v>
      </c>
      <c r="N106" s="48"/>
      <c r="O106" s="48"/>
      <c r="P106" s="48"/>
      <c r="Q106" s="47">
        <f>Tableau!N111</f>
        <v>28.899</v>
      </c>
    </row>
    <row r="107" spans="1:17" ht="12.75">
      <c r="A107" s="30" t="s">
        <v>8</v>
      </c>
      <c r="B107" s="42">
        <f>Tableau!E112</f>
        <v>41</v>
      </c>
      <c r="C107" s="44">
        <f>Tableau!F112</f>
        <v>54</v>
      </c>
      <c r="D107" s="43">
        <f>Tableau!G112</f>
        <v>31.897</v>
      </c>
      <c r="E107" s="30" t="s">
        <v>9</v>
      </c>
      <c r="F107" s="35">
        <f>Tableau!I112</f>
        <v>9</v>
      </c>
      <c r="G107" s="35">
        <f>Tableau!J112</f>
        <v>24</v>
      </c>
      <c r="H107" s="36">
        <f>Tableau!K112</f>
        <v>19.037</v>
      </c>
      <c r="J107" s="47" t="str">
        <f>Tableau!C112</f>
        <v>KS839-2</v>
      </c>
      <c r="K107" s="47" t="str">
        <f>Tableau!B112</f>
        <v>LIGNE D'ARBRES</v>
      </c>
      <c r="L107" s="52">
        <f t="shared" si="4"/>
        <v>41.90886027777778</v>
      </c>
      <c r="M107" s="52">
        <f t="shared" si="5"/>
        <v>9.405288055555555</v>
      </c>
      <c r="N107" s="48"/>
      <c r="O107" s="48"/>
      <c r="P107" s="48"/>
      <c r="Q107" s="47">
        <f>Tableau!N112</f>
        <v>28.899</v>
      </c>
    </row>
    <row r="108" spans="1:17" ht="12.75">
      <c r="A108" s="30" t="s">
        <v>8</v>
      </c>
      <c r="B108" s="42">
        <f>Tableau!E113</f>
        <v>41</v>
      </c>
      <c r="C108" s="44">
        <f>Tableau!F113</f>
        <v>56</v>
      </c>
      <c r="D108" s="43">
        <f>Tableau!G113</f>
        <v>4.37</v>
      </c>
      <c r="E108" s="30" t="s">
        <v>9</v>
      </c>
      <c r="F108" s="35">
        <f>Tableau!I113</f>
        <v>9</v>
      </c>
      <c r="G108" s="35">
        <f>Tableau!J113</f>
        <v>20</v>
      </c>
      <c r="H108" s="36">
        <f>Tableau!K113</f>
        <v>38.168</v>
      </c>
      <c r="J108" s="47" t="str">
        <f>Tableau!C113</f>
        <v>KS840</v>
      </c>
      <c r="K108" s="47" t="str">
        <f>Tableau!B113</f>
        <v>PYLÔNE TÉLÉCOM.</v>
      </c>
      <c r="L108" s="52">
        <f t="shared" si="4"/>
        <v>41.93454722222222</v>
      </c>
      <c r="M108" s="52">
        <f t="shared" si="5"/>
        <v>9.343935555555555</v>
      </c>
      <c r="N108" s="48"/>
      <c r="O108" s="48"/>
      <c r="P108" s="48"/>
      <c r="Q108" s="47">
        <f>Tableau!N113</f>
        <v>523.943</v>
      </c>
    </row>
    <row r="109" spans="1:17" ht="12.75">
      <c r="A109" s="30" t="s">
        <v>8</v>
      </c>
      <c r="B109" s="42">
        <f>Tableau!E114</f>
        <v>41</v>
      </c>
      <c r="C109" s="44">
        <f>Tableau!F114</f>
        <v>54</v>
      </c>
      <c r="D109" s="43">
        <f>Tableau!G114</f>
        <v>33.79</v>
      </c>
      <c r="E109" s="30" t="s">
        <v>9</v>
      </c>
      <c r="F109" s="35">
        <f>Tableau!I114</f>
        <v>9</v>
      </c>
      <c r="G109" s="35">
        <f>Tableau!J114</f>
        <v>24</v>
      </c>
      <c r="H109" s="36">
        <f>Tableau!K114</f>
        <v>23.001</v>
      </c>
      <c r="J109" s="47" t="str">
        <f>Tableau!C114</f>
        <v>KS841-1</v>
      </c>
      <c r="K109" s="47" t="str">
        <f>Tableau!B114</f>
        <v>CABANE LOC</v>
      </c>
      <c r="L109" s="52">
        <f t="shared" si="4"/>
        <v>41.90938611111111</v>
      </c>
      <c r="M109" s="52">
        <f t="shared" si="5"/>
        <v>9.406389166666667</v>
      </c>
      <c r="N109" s="48"/>
      <c r="O109" s="48"/>
      <c r="P109" s="48"/>
      <c r="Q109" s="47">
        <f>Tableau!N114</f>
        <v>7.59</v>
      </c>
    </row>
    <row r="110" spans="1:17" ht="12.75">
      <c r="A110" s="30" t="s">
        <v>8</v>
      </c>
      <c r="B110" s="42">
        <f>Tableau!E115</f>
        <v>41</v>
      </c>
      <c r="C110" s="44">
        <f>Tableau!F115</f>
        <v>54</v>
      </c>
      <c r="D110" s="43">
        <f>Tableau!G115</f>
        <v>33.604</v>
      </c>
      <c r="E110" s="30" t="s">
        <v>9</v>
      </c>
      <c r="F110" s="35">
        <f>Tableau!I115</f>
        <v>9</v>
      </c>
      <c r="G110" s="35">
        <f>Tableau!J115</f>
        <v>24</v>
      </c>
      <c r="H110" s="36">
        <f>Tableau!K115</f>
        <v>22.919</v>
      </c>
      <c r="J110" s="47" t="str">
        <f>Tableau!C115</f>
        <v>KS841-2</v>
      </c>
      <c r="K110" s="47" t="str">
        <f>Tableau!B115</f>
        <v>CABANE LOC</v>
      </c>
      <c r="L110" s="52">
        <f t="shared" si="4"/>
        <v>41.90933444444444</v>
      </c>
      <c r="M110" s="52">
        <f t="shared" si="5"/>
        <v>9.40636638888889</v>
      </c>
      <c r="N110" s="48"/>
      <c r="O110" s="48"/>
      <c r="P110" s="48"/>
      <c r="Q110" s="47">
        <f>Tableau!N115</f>
        <v>7.59</v>
      </c>
    </row>
    <row r="111" spans="1:17" ht="12.75">
      <c r="A111" s="30" t="s">
        <v>8</v>
      </c>
      <c r="B111" s="42">
        <f>Tableau!E116</f>
        <v>41</v>
      </c>
      <c r="C111" s="44">
        <f>Tableau!F116</f>
        <v>54</v>
      </c>
      <c r="D111" s="43">
        <f>Tableau!G116</f>
        <v>33.641</v>
      </c>
      <c r="E111" s="30" t="s">
        <v>9</v>
      </c>
      <c r="F111" s="35">
        <f>Tableau!I116</f>
        <v>9</v>
      </c>
      <c r="G111" s="35">
        <f>Tableau!J116</f>
        <v>24</v>
      </c>
      <c r="H111" s="36">
        <f>Tableau!K116</f>
        <v>23.142</v>
      </c>
      <c r="J111" s="47" t="str">
        <f>Tableau!C116</f>
        <v>KS841-3</v>
      </c>
      <c r="K111" s="47" t="str">
        <f>Tableau!B116</f>
        <v>CABANE LOC</v>
      </c>
      <c r="L111" s="52">
        <f t="shared" si="4"/>
        <v>41.90934472222222</v>
      </c>
      <c r="M111" s="52">
        <f t="shared" si="5"/>
        <v>9.406428333333334</v>
      </c>
      <c r="N111" s="48"/>
      <c r="O111" s="48"/>
      <c r="P111" s="48"/>
      <c r="Q111" s="47">
        <f>Tableau!N116</f>
        <v>7.59</v>
      </c>
    </row>
    <row r="112" spans="1:17" ht="12.75">
      <c r="A112" s="30" t="s">
        <v>8</v>
      </c>
      <c r="B112" s="42">
        <f>Tableau!E117</f>
        <v>41</v>
      </c>
      <c r="C112" s="44">
        <f>Tableau!F117</f>
        <v>54</v>
      </c>
      <c r="D112" s="43">
        <f>Tableau!G117</f>
        <v>33.784</v>
      </c>
      <c r="E112" s="30" t="s">
        <v>9</v>
      </c>
      <c r="F112" s="35">
        <f>Tableau!I117</f>
        <v>9</v>
      </c>
      <c r="G112" s="35">
        <f>Tableau!J117</f>
        <v>24</v>
      </c>
      <c r="H112" s="36">
        <f>Tableau!K117</f>
        <v>23.142</v>
      </c>
      <c r="J112" s="47" t="str">
        <f>Tableau!C117</f>
        <v>KS841-4</v>
      </c>
      <c r="K112" s="47" t="str">
        <f>Tableau!B117</f>
        <v>CABANE LOC</v>
      </c>
      <c r="L112" s="52">
        <f t="shared" si="4"/>
        <v>41.90938444444444</v>
      </c>
      <c r="M112" s="52">
        <f t="shared" si="5"/>
        <v>9.406428333333334</v>
      </c>
      <c r="N112" s="48"/>
      <c r="O112" s="48"/>
      <c r="P112" s="48"/>
      <c r="Q112" s="47">
        <f>Tableau!N117</f>
        <v>7.59</v>
      </c>
    </row>
    <row r="113" spans="1:17" ht="12.75">
      <c r="A113" s="30" t="s">
        <v>8</v>
      </c>
      <c r="B113" s="42">
        <f>Tableau!E118</f>
        <v>41</v>
      </c>
      <c r="C113" s="44">
        <f>Tableau!F118</f>
        <v>54</v>
      </c>
      <c r="D113" s="43">
        <f>Tableau!G118</f>
        <v>31.904</v>
      </c>
      <c r="E113" s="30" t="s">
        <v>9</v>
      </c>
      <c r="F113" s="35">
        <f>Tableau!I118</f>
        <v>9</v>
      </c>
      <c r="G113" s="35">
        <f>Tableau!J118</f>
        <v>24</v>
      </c>
      <c r="H113" s="36">
        <f>Tableau!K118</f>
        <v>20.599</v>
      </c>
      <c r="J113" s="47" t="str">
        <f>Tableau!C118</f>
        <v>KS842</v>
      </c>
      <c r="K113" s="47" t="str">
        <f>Tableau!B118</f>
        <v>ROUTE GABARIT ROUTIER</v>
      </c>
      <c r="L113" s="52">
        <f t="shared" si="4"/>
        <v>41.90886222222222</v>
      </c>
      <c r="M113" s="52">
        <f t="shared" si="5"/>
        <v>9.405721944444444</v>
      </c>
      <c r="N113" s="48"/>
      <c r="O113" s="48"/>
      <c r="P113" s="48"/>
      <c r="Q113" s="47">
        <f>Tableau!N118</f>
        <v>2.942</v>
      </c>
    </row>
    <row r="114" spans="1:17" ht="12.75">
      <c r="A114" s="30" t="s">
        <v>8</v>
      </c>
      <c r="B114" s="42">
        <f>Tableau!E119</f>
        <v>41</v>
      </c>
      <c r="C114" s="44">
        <f>Tableau!F119</f>
        <v>55</v>
      </c>
      <c r="D114" s="43">
        <f>Tableau!G119</f>
        <v>58.066</v>
      </c>
      <c r="E114" s="30" t="s">
        <v>9</v>
      </c>
      <c r="F114" s="35">
        <f>Tableau!I119</f>
        <v>9</v>
      </c>
      <c r="G114" s="35">
        <f>Tableau!J119</f>
        <v>23</v>
      </c>
      <c r="H114" s="36">
        <f>Tableau!K119</f>
        <v>37.224</v>
      </c>
      <c r="J114" s="47" t="str">
        <f>Tableau!C119</f>
        <v>KS843</v>
      </c>
      <c r="K114" s="47" t="str">
        <f>Tableau!B119</f>
        <v>ANTENNE ÉMISSION</v>
      </c>
      <c r="L114" s="52">
        <f t="shared" si="4"/>
        <v>41.93279611111111</v>
      </c>
      <c r="M114" s="52">
        <f t="shared" si="5"/>
        <v>9.393673333333332</v>
      </c>
      <c r="N114" s="48"/>
      <c r="O114" s="48"/>
      <c r="P114" s="48"/>
      <c r="Q114" s="47">
        <f>Tableau!N119</f>
        <v>48.957</v>
      </c>
    </row>
    <row r="115" spans="1:17" ht="12.75">
      <c r="A115" s="30" t="s">
        <v>8</v>
      </c>
      <c r="B115" s="42">
        <f>Tableau!E120</f>
        <v>41</v>
      </c>
      <c r="C115" s="44">
        <f>Tableau!F120</f>
        <v>55</v>
      </c>
      <c r="D115" s="43">
        <f>Tableau!G120</f>
        <v>57.236</v>
      </c>
      <c r="E115" s="30" t="s">
        <v>9</v>
      </c>
      <c r="F115" s="35">
        <f>Tableau!I120</f>
        <v>9</v>
      </c>
      <c r="G115" s="35">
        <f>Tableau!J120</f>
        <v>23</v>
      </c>
      <c r="H115" s="36">
        <f>Tableau!K120</f>
        <v>37.142</v>
      </c>
      <c r="J115" s="47" t="str">
        <f>Tableau!C120</f>
        <v>KS844</v>
      </c>
      <c r="K115" s="47" t="str">
        <f>Tableau!B120</f>
        <v>ANTENNE ÉMISSION</v>
      </c>
      <c r="L115" s="52">
        <f t="shared" si="4"/>
        <v>41.932565555555556</v>
      </c>
      <c r="M115" s="52">
        <f t="shared" si="5"/>
        <v>9.393650555555555</v>
      </c>
      <c r="N115" s="48"/>
      <c r="O115" s="48"/>
      <c r="P115" s="48"/>
      <c r="Q115" s="47">
        <f>Tableau!N120</f>
        <v>49.584</v>
      </c>
    </row>
    <row r="116" spans="1:17" ht="12.75">
      <c r="A116" s="30" t="s">
        <v>8</v>
      </c>
      <c r="B116" s="42">
        <f>Tableau!E121</f>
        <v>41</v>
      </c>
      <c r="C116" s="44">
        <f>Tableau!F121</f>
        <v>55</v>
      </c>
      <c r="D116" s="43">
        <f>Tableau!G121</f>
        <v>57.81</v>
      </c>
      <c r="E116" s="30" t="s">
        <v>9</v>
      </c>
      <c r="F116" s="35">
        <f>Tableau!I121</f>
        <v>9</v>
      </c>
      <c r="G116" s="35">
        <f>Tableau!J121</f>
        <v>23</v>
      </c>
      <c r="H116" s="36">
        <f>Tableau!K121</f>
        <v>35.375</v>
      </c>
      <c r="J116" s="47" t="str">
        <f>Tableau!C121</f>
        <v>KS845</v>
      </c>
      <c r="K116" s="47" t="str">
        <f>Tableau!B121</f>
        <v>ANTENNE ÉMISSION</v>
      </c>
      <c r="L116" s="52">
        <f t="shared" si="4"/>
        <v>41.932725</v>
      </c>
      <c r="M116" s="52">
        <f t="shared" si="5"/>
        <v>9.393159722222222</v>
      </c>
      <c r="N116" s="48"/>
      <c r="O116" s="48"/>
      <c r="P116" s="48"/>
      <c r="Q116" s="47">
        <f>Tableau!N121</f>
        <v>49.096</v>
      </c>
    </row>
    <row r="117" spans="1:17" ht="12.75">
      <c r="A117" s="30" t="s">
        <v>8</v>
      </c>
      <c r="B117" s="42">
        <f>Tableau!E122</f>
        <v>41</v>
      </c>
      <c r="C117" s="44">
        <f>Tableau!F122</f>
        <v>56</v>
      </c>
      <c r="D117" s="43">
        <f>Tableau!G122</f>
        <v>1.331</v>
      </c>
      <c r="E117" s="30" t="s">
        <v>9</v>
      </c>
      <c r="F117" s="35">
        <f>Tableau!I122</f>
        <v>9</v>
      </c>
      <c r="G117" s="35">
        <f>Tableau!J122</f>
        <v>23</v>
      </c>
      <c r="H117" s="36">
        <f>Tableau!K122</f>
        <v>58.966</v>
      </c>
      <c r="J117" s="47" t="str">
        <f>Tableau!C122</f>
        <v>KS846-1</v>
      </c>
      <c r="K117" s="47" t="str">
        <f>Tableau!B122</f>
        <v>STAND DE TIR</v>
      </c>
      <c r="L117" s="52">
        <f t="shared" si="4"/>
        <v>41.933703055555554</v>
      </c>
      <c r="M117" s="52">
        <f t="shared" si="5"/>
        <v>9.399712777777777</v>
      </c>
      <c r="N117" s="48"/>
      <c r="O117" s="48"/>
      <c r="P117" s="48"/>
      <c r="Q117" s="47">
        <f>Tableau!N122</f>
        <v>22.9</v>
      </c>
    </row>
    <row r="118" spans="1:17" ht="12.75">
      <c r="A118" s="30" t="s">
        <v>8</v>
      </c>
      <c r="B118" s="42">
        <f>Tableau!E123</f>
        <v>41</v>
      </c>
      <c r="C118" s="44">
        <f>Tableau!F123</f>
        <v>56</v>
      </c>
      <c r="D118" s="43">
        <f>Tableau!G123</f>
        <v>1.018</v>
      </c>
      <c r="E118" s="30" t="s">
        <v>9</v>
      </c>
      <c r="F118" s="35">
        <f>Tableau!I123</f>
        <v>9</v>
      </c>
      <c r="G118" s="35">
        <f>Tableau!J123</f>
        <v>23</v>
      </c>
      <c r="H118" s="36">
        <f>Tableau!K123</f>
        <v>58.976</v>
      </c>
      <c r="J118" s="47" t="str">
        <f>Tableau!C123</f>
        <v>KS846-2</v>
      </c>
      <c r="K118" s="47" t="str">
        <f>Tableau!B123</f>
        <v>STAND DE TIR</v>
      </c>
      <c r="L118" s="52">
        <f t="shared" si="4"/>
        <v>41.93361611111111</v>
      </c>
      <c r="M118" s="52">
        <f t="shared" si="5"/>
        <v>9.399715555555556</v>
      </c>
      <c r="N118" s="48"/>
      <c r="O118" s="48"/>
      <c r="P118" s="48"/>
      <c r="Q118" s="47">
        <f>Tableau!N123</f>
        <v>22.9</v>
      </c>
    </row>
    <row r="119" spans="1:17" ht="12.75">
      <c r="A119" s="30" t="s">
        <v>8</v>
      </c>
      <c r="B119" s="42">
        <f>Tableau!E124</f>
        <v>41</v>
      </c>
      <c r="C119" s="44">
        <f>Tableau!F124</f>
        <v>56</v>
      </c>
      <c r="D119" s="43">
        <f>Tableau!G124</f>
        <v>1.013</v>
      </c>
      <c r="E119" s="30" t="s">
        <v>9</v>
      </c>
      <c r="F119" s="35">
        <f>Tableau!I124</f>
        <v>9</v>
      </c>
      <c r="G119" s="35">
        <f>Tableau!J124</f>
        <v>23</v>
      </c>
      <c r="H119" s="36">
        <f>Tableau!K124</f>
        <v>58.532</v>
      </c>
      <c r="J119" s="47" t="str">
        <f>Tableau!C124</f>
        <v>KS846-3</v>
      </c>
      <c r="K119" s="47" t="str">
        <f>Tableau!B124</f>
        <v>STAND DE TIR</v>
      </c>
      <c r="L119" s="52">
        <f t="shared" si="4"/>
        <v>41.93361472222222</v>
      </c>
      <c r="M119" s="52">
        <f t="shared" si="5"/>
        <v>9.399592222222221</v>
      </c>
      <c r="N119" s="48"/>
      <c r="O119" s="48"/>
      <c r="P119" s="48"/>
      <c r="Q119" s="47">
        <f>Tableau!N124</f>
        <v>22.9</v>
      </c>
    </row>
    <row r="120" spans="1:17" ht="12.75">
      <c r="A120" s="30" t="s">
        <v>8</v>
      </c>
      <c r="B120" s="42">
        <f>Tableau!E125</f>
        <v>41</v>
      </c>
      <c r="C120" s="44">
        <f>Tableau!F125</f>
        <v>56</v>
      </c>
      <c r="D120" s="43">
        <f>Tableau!G125</f>
        <v>1.325</v>
      </c>
      <c r="E120" s="30" t="s">
        <v>9</v>
      </c>
      <c r="F120" s="35">
        <f>Tableau!I125</f>
        <v>9</v>
      </c>
      <c r="G120" s="35">
        <f>Tableau!J125</f>
        <v>23</v>
      </c>
      <c r="H120" s="36">
        <f>Tableau!K125</f>
        <v>58.527</v>
      </c>
      <c r="J120" s="47" t="str">
        <f>Tableau!C125</f>
        <v>KS846-4</v>
      </c>
      <c r="K120" s="47" t="str">
        <f>Tableau!B125</f>
        <v>STAND DE TIR</v>
      </c>
      <c r="L120" s="52">
        <f t="shared" si="4"/>
        <v>41.933701388888885</v>
      </c>
      <c r="M120" s="52">
        <f t="shared" si="5"/>
        <v>9.399590833333333</v>
      </c>
      <c r="N120" s="48"/>
      <c r="O120" s="48"/>
      <c r="P120" s="48"/>
      <c r="Q120" s="47">
        <f>Tableau!N125</f>
        <v>22.9</v>
      </c>
    </row>
    <row r="121" spans="1:17" ht="12.75">
      <c r="A121" s="30" t="s">
        <v>8</v>
      </c>
      <c r="B121" s="42">
        <f>Tableau!E126</f>
        <v>41</v>
      </c>
      <c r="C121" s="44">
        <f>Tableau!F126</f>
        <v>55</v>
      </c>
      <c r="D121" s="43">
        <f>Tableau!G126</f>
        <v>28.877</v>
      </c>
      <c r="E121" s="30" t="s">
        <v>9</v>
      </c>
      <c r="F121" s="35">
        <f>Tableau!I126</f>
        <v>9</v>
      </c>
      <c r="G121" s="35">
        <f>Tableau!J126</f>
        <v>24</v>
      </c>
      <c r="H121" s="36">
        <f>Tableau!K126</f>
        <v>13.251</v>
      </c>
      <c r="J121" s="47" t="str">
        <f>Tableau!C126</f>
        <v>KS847-1</v>
      </c>
      <c r="K121" s="47" t="str">
        <f>Tableau!B126</f>
        <v>CABANE GONIO</v>
      </c>
      <c r="L121" s="52">
        <f t="shared" si="4"/>
        <v>41.924688055555556</v>
      </c>
      <c r="M121" s="52">
        <f t="shared" si="5"/>
        <v>9.403680833333334</v>
      </c>
      <c r="N121" s="48"/>
      <c r="O121" s="48"/>
      <c r="P121" s="48"/>
      <c r="Q121" s="47">
        <f>Tableau!N126</f>
        <v>13.321</v>
      </c>
    </row>
    <row r="122" spans="1:17" ht="12.75">
      <c r="A122" s="30" t="s">
        <v>8</v>
      </c>
      <c r="B122" s="42">
        <f>Tableau!E127</f>
        <v>41</v>
      </c>
      <c r="C122" s="44">
        <f>Tableau!F127</f>
        <v>55</v>
      </c>
      <c r="D122" s="43">
        <f>Tableau!G127</f>
        <v>28.875</v>
      </c>
      <c r="E122" s="30" t="s">
        <v>9</v>
      </c>
      <c r="F122" s="35">
        <f>Tableau!I127</f>
        <v>9</v>
      </c>
      <c r="G122" s="35">
        <f>Tableau!J127</f>
        <v>24</v>
      </c>
      <c r="H122" s="36">
        <f>Tableau!K127</f>
        <v>13.085</v>
      </c>
      <c r="J122" s="47" t="str">
        <f>Tableau!C127</f>
        <v>KS847-2</v>
      </c>
      <c r="K122" s="47" t="str">
        <f>Tableau!B127</f>
        <v>CABANE GONIO</v>
      </c>
      <c r="L122" s="52">
        <f t="shared" si="4"/>
        <v>41.9246875</v>
      </c>
      <c r="M122" s="52">
        <f t="shared" si="5"/>
        <v>9.403634722222222</v>
      </c>
      <c r="N122" s="48"/>
      <c r="O122" s="48"/>
      <c r="P122" s="48"/>
      <c r="Q122" s="47">
        <f>Tableau!N127</f>
        <v>13.321</v>
      </c>
    </row>
    <row r="123" spans="1:17" ht="12.75">
      <c r="A123" s="30" t="s">
        <v>8</v>
      </c>
      <c r="B123" s="42">
        <f>Tableau!E128</f>
        <v>41</v>
      </c>
      <c r="C123" s="44">
        <f>Tableau!F128</f>
        <v>55</v>
      </c>
      <c r="D123" s="43">
        <f>Tableau!G128</f>
        <v>28.752</v>
      </c>
      <c r="E123" s="30" t="s">
        <v>9</v>
      </c>
      <c r="F123" s="35">
        <f>Tableau!I128</f>
        <v>9</v>
      </c>
      <c r="G123" s="35">
        <f>Tableau!J128</f>
        <v>24</v>
      </c>
      <c r="H123" s="36">
        <f>Tableau!K128</f>
        <v>13.084</v>
      </c>
      <c r="J123" s="47" t="str">
        <f>Tableau!C128</f>
        <v>KS847-3</v>
      </c>
      <c r="K123" s="47" t="str">
        <f>Tableau!B128</f>
        <v>CABANE GONIO</v>
      </c>
      <c r="L123" s="52">
        <f t="shared" si="4"/>
        <v>41.92465333333333</v>
      </c>
      <c r="M123" s="52">
        <f t="shared" si="5"/>
        <v>9.403634444444444</v>
      </c>
      <c r="N123" s="48"/>
      <c r="O123" s="48"/>
      <c r="P123" s="48"/>
      <c r="Q123" s="47">
        <f>Tableau!N128</f>
        <v>13.321</v>
      </c>
    </row>
    <row r="124" spans="1:17" ht="12.75">
      <c r="A124" s="30" t="s">
        <v>8</v>
      </c>
      <c r="B124" s="42">
        <f>Tableau!E129</f>
        <v>41</v>
      </c>
      <c r="C124" s="44">
        <f>Tableau!F129</f>
        <v>55</v>
      </c>
      <c r="D124" s="43">
        <f>Tableau!G129</f>
        <v>28.755</v>
      </c>
      <c r="E124" s="30" t="s">
        <v>9</v>
      </c>
      <c r="F124" s="35">
        <f>Tableau!I129</f>
        <v>9</v>
      </c>
      <c r="G124" s="35">
        <f>Tableau!J129</f>
        <v>24</v>
      </c>
      <c r="H124" s="36">
        <f>Tableau!K129</f>
        <v>13.256</v>
      </c>
      <c r="J124" s="47" t="str">
        <f>Tableau!C129</f>
        <v>KS847-4</v>
      </c>
      <c r="K124" s="47" t="str">
        <f>Tableau!B129</f>
        <v>CABANE GONIO</v>
      </c>
      <c r="L124" s="52">
        <f t="shared" si="4"/>
        <v>41.92465416666666</v>
      </c>
      <c r="M124" s="52">
        <f t="shared" si="5"/>
        <v>9.403682222222223</v>
      </c>
      <c r="N124" s="48"/>
      <c r="O124" s="48"/>
      <c r="P124" s="48"/>
      <c r="Q124" s="47">
        <f>Tableau!N129</f>
        <v>13.321</v>
      </c>
    </row>
    <row r="125" spans="1:17" ht="12.75">
      <c r="A125" s="30" t="s">
        <v>8</v>
      </c>
      <c r="B125" s="42">
        <f>Tableau!E130</f>
        <v>41</v>
      </c>
      <c r="C125" s="44">
        <f>Tableau!F130</f>
        <v>55</v>
      </c>
      <c r="D125" s="43">
        <f>Tableau!G130</f>
        <v>38.034</v>
      </c>
      <c r="E125" s="30" t="s">
        <v>9</v>
      </c>
      <c r="F125" s="35">
        <f>Tableau!I130</f>
        <v>9</v>
      </c>
      <c r="G125" s="35">
        <f>Tableau!J130</f>
        <v>24</v>
      </c>
      <c r="H125" s="36">
        <f>Tableau!K130</f>
        <v>13.071</v>
      </c>
      <c r="J125" s="47" t="str">
        <f>Tableau!C130</f>
        <v>KS848-1</v>
      </c>
      <c r="K125" s="47" t="str">
        <f>Tableau!B130</f>
        <v>CABANE CENTAURE</v>
      </c>
      <c r="L125" s="52">
        <f t="shared" si="4"/>
        <v>41.927231666666664</v>
      </c>
      <c r="M125" s="52">
        <f t="shared" si="5"/>
        <v>9.403630833333334</v>
      </c>
      <c r="N125" s="48"/>
      <c r="O125" s="48"/>
      <c r="P125" s="48"/>
      <c r="Q125" s="47">
        <f>Tableau!N130</f>
        <v>15.32</v>
      </c>
    </row>
    <row r="126" spans="1:17" ht="12.75">
      <c r="A126" s="30" t="s">
        <v>8</v>
      </c>
      <c r="B126" s="42">
        <f>Tableau!E131</f>
        <v>41</v>
      </c>
      <c r="C126" s="44">
        <f>Tableau!F131</f>
        <v>55</v>
      </c>
      <c r="D126" s="43">
        <f>Tableau!G131</f>
        <v>38.029</v>
      </c>
      <c r="E126" s="30" t="s">
        <v>9</v>
      </c>
      <c r="F126" s="35">
        <f>Tableau!I131</f>
        <v>9</v>
      </c>
      <c r="G126" s="35">
        <f>Tableau!J131</f>
        <v>24</v>
      </c>
      <c r="H126" s="36">
        <f>Tableau!K131</f>
        <v>12.759</v>
      </c>
      <c r="J126" s="47" t="str">
        <f>Tableau!C131</f>
        <v>KS848-2</v>
      </c>
      <c r="K126" s="47" t="str">
        <f>Tableau!B131</f>
        <v>CABANE CENTAURE</v>
      </c>
      <c r="L126" s="52">
        <f t="shared" si="4"/>
        <v>41.927230277777774</v>
      </c>
      <c r="M126" s="52">
        <f t="shared" si="5"/>
        <v>9.403544166666666</v>
      </c>
      <c r="N126" s="48"/>
      <c r="O126" s="48"/>
      <c r="P126" s="48"/>
      <c r="Q126" s="47">
        <f>Tableau!N131</f>
        <v>15.32</v>
      </c>
    </row>
    <row r="127" spans="1:17" ht="12.75">
      <c r="A127" s="30" t="s">
        <v>8</v>
      </c>
      <c r="B127" s="42">
        <f>Tableau!E132</f>
        <v>41</v>
      </c>
      <c r="C127" s="44">
        <f>Tableau!F132</f>
        <v>55</v>
      </c>
      <c r="D127" s="43">
        <f>Tableau!G132</f>
        <v>37.879</v>
      </c>
      <c r="E127" s="30" t="s">
        <v>9</v>
      </c>
      <c r="F127" s="35">
        <f>Tableau!I132</f>
        <v>9</v>
      </c>
      <c r="G127" s="35">
        <f>Tableau!J132</f>
        <v>24</v>
      </c>
      <c r="H127" s="36">
        <f>Tableau!K132</f>
        <v>12.764</v>
      </c>
      <c r="J127" s="47" t="str">
        <f>Tableau!C132</f>
        <v>KS848-3</v>
      </c>
      <c r="K127" s="47" t="str">
        <f>Tableau!B132</f>
        <v>CABANE CENTAURE</v>
      </c>
      <c r="L127" s="52">
        <f t="shared" si="4"/>
        <v>41.927188611111106</v>
      </c>
      <c r="M127" s="52">
        <f t="shared" si="5"/>
        <v>9.403545555555556</v>
      </c>
      <c r="N127" s="48"/>
      <c r="O127" s="48"/>
      <c r="P127" s="48"/>
      <c r="Q127" s="47">
        <f>Tableau!N132</f>
        <v>15.32</v>
      </c>
    </row>
    <row r="128" spans="1:17" ht="12.75">
      <c r="A128" s="30" t="s">
        <v>8</v>
      </c>
      <c r="B128" s="42">
        <f>Tableau!E133</f>
        <v>41</v>
      </c>
      <c r="C128" s="44">
        <f>Tableau!F133</f>
        <v>55</v>
      </c>
      <c r="D128" s="43">
        <f>Tableau!G133</f>
        <v>37.885</v>
      </c>
      <c r="E128" s="30" t="s">
        <v>9</v>
      </c>
      <c r="F128" s="35">
        <f>Tableau!I133</f>
        <v>9</v>
      </c>
      <c r="G128" s="35">
        <f>Tableau!J133</f>
        <v>24</v>
      </c>
      <c r="H128" s="36">
        <f>Tableau!K133</f>
        <v>13.074</v>
      </c>
      <c r="J128" s="47" t="str">
        <f>Tableau!C133</f>
        <v>KS848-4</v>
      </c>
      <c r="K128" s="47" t="str">
        <f>Tableau!B133</f>
        <v>CABANE CENTAURE</v>
      </c>
      <c r="L128" s="52">
        <f t="shared" si="4"/>
        <v>41.927190277777775</v>
      </c>
      <c r="M128" s="52">
        <f t="shared" si="5"/>
        <v>9.403631666666667</v>
      </c>
      <c r="N128" s="48"/>
      <c r="O128" s="48"/>
      <c r="P128" s="48"/>
      <c r="Q128" s="47">
        <f>Tableau!N133</f>
        <v>15.32</v>
      </c>
    </row>
    <row r="129" spans="1:17" ht="12.75">
      <c r="A129" s="30" t="s">
        <v>8</v>
      </c>
      <c r="B129" s="42">
        <f>Tableau!E134</f>
        <v>0</v>
      </c>
      <c r="C129" s="44">
        <f>Tableau!F134</f>
        <v>0</v>
      </c>
      <c r="D129" s="43">
        <f>Tableau!G134</f>
        <v>0</v>
      </c>
      <c r="E129" s="30" t="s">
        <v>9</v>
      </c>
      <c r="F129" s="35">
        <f>Tableau!I134</f>
        <v>0</v>
      </c>
      <c r="G129" s="35">
        <f>Tableau!J134</f>
        <v>0</v>
      </c>
      <c r="H129" s="36">
        <f>Tableau!K134</f>
        <v>0</v>
      </c>
      <c r="J129" s="47">
        <f>Tableau!C134</f>
        <v>0</v>
      </c>
      <c r="K129" s="47">
        <f>Tableau!B134</f>
        <v>0</v>
      </c>
      <c r="L129" s="52">
        <f t="shared" si="4"/>
        <v>0</v>
      </c>
      <c r="M129" s="52">
        <f t="shared" si="5"/>
        <v>0</v>
      </c>
      <c r="N129" s="48"/>
      <c r="O129" s="48"/>
      <c r="P129" s="48"/>
      <c r="Q129" s="47">
        <f>Tableau!N134</f>
        <v>0</v>
      </c>
    </row>
    <row r="130" spans="1:17" ht="12.75">
      <c r="A130" s="30" t="s">
        <v>8</v>
      </c>
      <c r="B130" s="42">
        <f>Tableau!E135</f>
        <v>0</v>
      </c>
      <c r="C130" s="44">
        <f>Tableau!F135</f>
        <v>0</v>
      </c>
      <c r="D130" s="43">
        <f>Tableau!G135</f>
        <v>0</v>
      </c>
      <c r="E130" s="30" t="s">
        <v>9</v>
      </c>
      <c r="F130" s="35">
        <f>Tableau!I135</f>
        <v>0</v>
      </c>
      <c r="G130" s="35">
        <f>Tableau!J135</f>
        <v>0</v>
      </c>
      <c r="H130" s="36">
        <f>Tableau!K135</f>
        <v>0</v>
      </c>
      <c r="J130" s="47">
        <f>Tableau!C135</f>
        <v>0</v>
      </c>
      <c r="K130" s="47">
        <f>Tableau!B135</f>
        <v>0</v>
      </c>
      <c r="L130" s="52">
        <f t="shared" si="4"/>
        <v>0</v>
      </c>
      <c r="M130" s="52">
        <f t="shared" si="5"/>
        <v>0</v>
      </c>
      <c r="N130" s="48"/>
      <c r="O130" s="48"/>
      <c r="P130" s="48"/>
      <c r="Q130" s="47">
        <f>Tableau!N135</f>
        <v>0</v>
      </c>
    </row>
    <row r="131" spans="1:17" ht="12.75">
      <c r="A131" s="30" t="s">
        <v>8</v>
      </c>
      <c r="B131" s="42">
        <f>Tableau!E136</f>
        <v>0</v>
      </c>
      <c r="C131" s="44">
        <f>Tableau!F136</f>
        <v>0</v>
      </c>
      <c r="D131" s="43">
        <f>Tableau!G136</f>
        <v>0</v>
      </c>
      <c r="E131" s="30" t="s">
        <v>9</v>
      </c>
      <c r="F131" s="35">
        <f>Tableau!I136</f>
        <v>0</v>
      </c>
      <c r="G131" s="35">
        <f>Tableau!J136</f>
        <v>0</v>
      </c>
      <c r="H131" s="36">
        <f>Tableau!K136</f>
        <v>0</v>
      </c>
      <c r="J131" s="47">
        <f>Tableau!C136</f>
        <v>0</v>
      </c>
      <c r="K131" s="47">
        <f>Tableau!B136</f>
        <v>0</v>
      </c>
      <c r="L131" s="52">
        <f t="shared" si="4"/>
        <v>0</v>
      </c>
      <c r="M131" s="52">
        <f t="shared" si="5"/>
        <v>0</v>
      </c>
      <c r="N131" s="48"/>
      <c r="O131" s="48"/>
      <c r="P131" s="48"/>
      <c r="Q131" s="47">
        <f>Tableau!N136</f>
        <v>0</v>
      </c>
    </row>
    <row r="132" spans="1:17" ht="12.75">
      <c r="A132" s="30" t="s">
        <v>8</v>
      </c>
      <c r="B132" s="42">
        <f>Tableau!E137</f>
        <v>0</v>
      </c>
      <c r="C132" s="44">
        <f>Tableau!F137</f>
        <v>0</v>
      </c>
      <c r="D132" s="43">
        <f>Tableau!G137</f>
        <v>0</v>
      </c>
      <c r="E132" s="30" t="s">
        <v>9</v>
      </c>
      <c r="F132" s="35">
        <f>Tableau!I137</f>
        <v>0</v>
      </c>
      <c r="G132" s="35">
        <f>Tableau!J137</f>
        <v>0</v>
      </c>
      <c r="H132" s="36">
        <f>Tableau!K137</f>
        <v>0</v>
      </c>
      <c r="J132" s="47">
        <f>Tableau!C137</f>
        <v>0</v>
      </c>
      <c r="K132" s="47">
        <f>Tableau!B137</f>
        <v>0</v>
      </c>
      <c r="L132" s="52">
        <f t="shared" si="4"/>
        <v>0</v>
      </c>
      <c r="M132" s="52">
        <f t="shared" si="5"/>
        <v>0</v>
      </c>
      <c r="N132" s="48"/>
      <c r="O132" s="48"/>
      <c r="P132" s="48"/>
      <c r="Q132" s="47">
        <f>Tableau!N137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Rault</Manager>
  <Company>dircam-dia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Fichier obstacles</dc:title>
  <dc:subject/>
  <dc:creator>RAULT</dc:creator>
  <cp:keywords/>
  <dc:description>Transformation coordonnées pour intégration Géotitan</dc:description>
  <cp:lastModifiedBy>VAUDREY Martial ADC</cp:lastModifiedBy>
  <cp:lastPrinted>2018-03-06T09:50:49Z</cp:lastPrinted>
  <dcterms:created xsi:type="dcterms:W3CDTF">2004-03-22T08:53:17Z</dcterms:created>
  <dcterms:modified xsi:type="dcterms:W3CDTF">2018-06-22T07:09:10Z</dcterms:modified>
  <cp:category/>
  <cp:version/>
  <cp:contentType/>
  <cp:contentStatus/>
</cp:coreProperties>
</file>