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4725" windowWidth="11580" windowHeight="6735" tabRatio="286" activeTab="1"/>
  </bookViews>
  <sheets>
    <sheet name="Tableau" sheetId="1" r:id="rId1"/>
    <sheet name="Obstacles CSV" sheetId="2" r:id="rId2"/>
  </sheets>
  <definedNames>
    <definedName name="_xlnm.Print_Titles" localSheetId="0">'Tableau'!$1:$5</definedName>
  </definedNames>
  <calcPr fullCalcOnLoad="1"/>
</workbook>
</file>

<file path=xl/sharedStrings.xml><?xml version="1.0" encoding="utf-8"?>
<sst xmlns="http://schemas.openxmlformats.org/spreadsheetml/2006/main" count="592" uniqueCount="142">
  <si>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</si>
  <si>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</si>
  <si>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</si>
  <si>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</si>
  <si>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</si>
  <si>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</si>
  <si>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</si>
  <si>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</si>
  <si>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</si>
  <si>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</si>
  <si>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</si>
  <si>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</si>
  <si>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</si>
  <si>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</si>
  <si>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</si>
  <si>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</si>
  <si>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</si>
  <si>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</si>
  <si>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</si>
  <si>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</si>
  <si>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</si>
  <si>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</si>
  <si>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</si>
  <si>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</si>
  <si>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</si>
  <si>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</si>
  <si>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</si>
  <si>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</si>
  <si>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OE050</t>
  </si>
  <si>
    <t>OE051</t>
  </si>
  <si>
    <t>OE100</t>
  </si>
  <si>
    <t>OE105</t>
  </si>
  <si>
    <t>OE200-1</t>
  </si>
  <si>
    <t>OE200-2</t>
  </si>
  <si>
    <t>OE203-1</t>
  </si>
  <si>
    <t>OE203-2</t>
  </si>
  <si>
    <t>OE208-1</t>
  </si>
  <si>
    <t>OE208-2</t>
  </si>
  <si>
    <t>OE209-1</t>
  </si>
  <si>
    <t>OE209-2</t>
  </si>
  <si>
    <t>OE300-1</t>
  </si>
  <si>
    <t>OE300-2</t>
  </si>
  <si>
    <t>OE330-1</t>
  </si>
  <si>
    <t>OE330-2</t>
  </si>
  <si>
    <t>OE380</t>
  </si>
  <si>
    <t>OE381</t>
  </si>
  <si>
    <t>OE400</t>
  </si>
  <si>
    <t>OE401</t>
  </si>
  <si>
    <t>OE402</t>
  </si>
  <si>
    <t>OE403</t>
  </si>
  <si>
    <t>OE404</t>
  </si>
  <si>
    <t>OE405</t>
  </si>
  <si>
    <t>OE406</t>
  </si>
  <si>
    <t>OE420</t>
  </si>
  <si>
    <t>OE421</t>
  </si>
  <si>
    <t>OE422</t>
  </si>
  <si>
    <t>OE900</t>
  </si>
  <si>
    <t>OE901-1</t>
  </si>
  <si>
    <t>OE901-2</t>
  </si>
  <si>
    <t>OE901-3</t>
  </si>
  <si>
    <t>OE901-4</t>
  </si>
  <si>
    <t>OE902</t>
  </si>
  <si>
    <t>OE903</t>
  </si>
  <si>
    <t>OE904</t>
  </si>
  <si>
    <t>OE905</t>
  </si>
  <si>
    <t>OE906-1</t>
  </si>
  <si>
    <t>OE906-2</t>
  </si>
  <si>
    <t>OE907-1</t>
  </si>
  <si>
    <t>OE907-2</t>
  </si>
  <si>
    <t>OE907-3</t>
  </si>
  <si>
    <t>OE907-4</t>
  </si>
  <si>
    <t>OE908</t>
  </si>
  <si>
    <t>OE909</t>
  </si>
  <si>
    <t>OE910</t>
  </si>
  <si>
    <t>OE911</t>
  </si>
  <si>
    <t>OE912-1</t>
  </si>
  <si>
    <t>OE912-2</t>
  </si>
  <si>
    <t>OE912-3</t>
  </si>
  <si>
    <t>OE912-4</t>
  </si>
  <si>
    <t>OE913</t>
  </si>
  <si>
    <t>OE914</t>
  </si>
  <si>
    <t>OE915</t>
  </si>
  <si>
    <t>OE916</t>
  </si>
  <si>
    <t>OE917</t>
  </si>
  <si>
    <t>OE918</t>
  </si>
  <si>
    <t>OE919</t>
  </si>
  <si>
    <t>OE920</t>
  </si>
  <si>
    <t>OE921</t>
  </si>
  <si>
    <t>OE922</t>
  </si>
  <si>
    <t>OE923</t>
  </si>
  <si>
    <t>OE924</t>
  </si>
  <si>
    <t>OE925</t>
  </si>
  <si>
    <t>OE926</t>
  </si>
  <si>
    <t>OE927</t>
  </si>
  <si>
    <t>OE928</t>
  </si>
  <si>
    <t>OE929</t>
  </si>
  <si>
    <t>SEUIL 22</t>
  </si>
  <si>
    <t>LOCALIZER</t>
  </si>
  <si>
    <t>GLIDE</t>
  </si>
  <si>
    <t>MIDDLE MARKER</t>
  </si>
  <si>
    <t>OUTER MARKER</t>
  </si>
  <si>
    <t>VOR</t>
  </si>
  <si>
    <t>TACAN</t>
  </si>
  <si>
    <t>ANTENNE GONIO. VHF</t>
  </si>
  <si>
    <t>ANTENNE GONIO. UHF</t>
  </si>
  <si>
    <t>ANTENNE SOCRATE</t>
  </si>
  <si>
    <t>ANT. CENTRE ÉMISSION</t>
  </si>
  <si>
    <t>ANT. CENTRE EMISSION</t>
  </si>
  <si>
    <t>ANTENNE M1</t>
  </si>
  <si>
    <t>ANT. CENTRE RÉCEPTION</t>
  </si>
  <si>
    <t>ANT. CENTRE RÉCEPTION.</t>
  </si>
  <si>
    <t>ALADIN</t>
  </si>
  <si>
    <t>23 CM</t>
  </si>
  <si>
    <t>TRS 22-15</t>
  </si>
  <si>
    <t>MANCHE À AIR</t>
  </si>
  <si>
    <t>HANGAR M3</t>
  </si>
  <si>
    <t>MANCHE À AIR M2</t>
  </si>
  <si>
    <t>MANCHE À AIR TOUR</t>
  </si>
  <si>
    <t>TOUR DE CONTRÔLE NEW</t>
  </si>
  <si>
    <t>TOUR DE CONTRÔLE</t>
  </si>
  <si>
    <t>LIGNE D'ARBRES</t>
  </si>
  <si>
    <t>HANGAR</t>
  </si>
  <si>
    <t>PEUPLIER</t>
  </si>
  <si>
    <t>ARBRE</t>
  </si>
  <si>
    <t>CLOCHER HUEST</t>
  </si>
  <si>
    <t>CHÂTEAU D'EAU</t>
  </si>
  <si>
    <t>HANGAR M6</t>
  </si>
  <si>
    <t>CHÂTEAU  D'EAU</t>
  </si>
  <si>
    <t>PYLÔNE</t>
  </si>
  <si>
    <t>PYLÔNE HT</t>
  </si>
  <si>
    <t>ÉCHANGEUR SEUIL 04</t>
  </si>
  <si>
    <t>CHEMINÉE MADELEINE</t>
  </si>
  <si>
    <t>ANTENNE BÂTIMENT</t>
  </si>
  <si>
    <t>PYLÔNE TÉLÉCOM.</t>
  </si>
  <si>
    <t>CLOCHER GUICHAINVILLE</t>
  </si>
  <si>
    <t xml:space="preserve"> ANTENNE USINE ECOVAL</t>
  </si>
  <si>
    <t>PYLÔNE ZONE IND.</t>
  </si>
  <si>
    <t>CHÂTEAU D'EAU Z.I.</t>
  </si>
  <si>
    <t>TOUR NORD</t>
  </si>
  <si>
    <t>ARP</t>
  </si>
  <si>
    <t>AIRE HÉLICOPTÈRE</t>
  </si>
  <si>
    <t>SEUIL 04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</si>
</sst>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  <numFmt numFmtId="211" formatCode="hh:mm:ss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/>
    </xf>
    <xf numFmtId="197" fontId="6" fillId="28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 vertical="center"/>
      <protection locked="0"/>
    </xf>
    <xf numFmtId="193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5" fillId="0" borderId="14" xfId="46" applyFont="1" applyBorder="1" applyAlignment="1" applyProtection="1">
      <alignment horizontal="center" vertical="center" wrapText="1"/>
      <protection locked="0"/>
    </xf>
    <xf numFmtId="0" fontId="0" fillId="0" borderId="14" xfId="46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46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8" borderId="1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4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4" fontId="2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5" fillId="0" borderId="12" xfId="46" applyFont="1" applyBorder="1" applyAlignment="1" applyProtection="1">
      <alignment horizontal="center" vertical="center" wrapText="1"/>
      <protection locked="0"/>
    </xf>
    <xf numFmtId="0" fontId="0" fillId="0" borderId="13" xfId="46" applyFont="1" applyBorder="1" applyAlignment="1" applyProtection="1">
      <alignment horizontal="center" vertical="center"/>
      <protection/>
    </xf>
    <xf numFmtId="0" fontId="0" fillId="0" borderId="18" xfId="46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5" borderId="0" xfId="0" applyFont="1" applyFill="1" applyAlignment="1" applyProtection="1">
      <alignment horizontal="center" vertical="center"/>
      <protection/>
    </xf>
    <xf numFmtId="1" fontId="2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93" fontId="0" fillId="36" borderId="19" xfId="0" applyNumberFormat="1" applyFont="1" applyFill="1" applyBorder="1" applyAlignment="1">
      <alignment horizontal="center" vertical="center"/>
    </xf>
    <xf numFmtId="210" fontId="0" fillId="36" borderId="19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1" fontId="2" fillId="36" borderId="12" xfId="0" applyNumberFormat="1" applyFont="1" applyFill="1" applyBorder="1" applyAlignment="1" applyProtection="1">
      <alignment horizontal="center" vertical="center"/>
      <protection/>
    </xf>
    <xf numFmtId="1" fontId="2" fillId="36" borderId="12" xfId="0" applyNumberFormat="1" applyFont="1" applyFill="1" applyBorder="1" applyAlignment="1" applyProtection="1">
      <alignment horizontal="center" vertical="center"/>
      <protection locked="0"/>
    </xf>
    <xf numFmtId="1" fontId="0" fillId="36" borderId="12" xfId="0" applyNumberFormat="1" applyFont="1" applyFill="1" applyBorder="1" applyAlignment="1" applyProtection="1">
      <alignment horizontal="center" vertical="center"/>
      <protection/>
    </xf>
    <xf numFmtId="197" fontId="0" fillId="36" borderId="16" xfId="0" applyNumberFormat="1" applyFont="1" applyFill="1" applyBorder="1" applyAlignment="1" applyProtection="1">
      <alignment horizontal="center" vertical="center"/>
      <protection/>
    </xf>
    <xf numFmtId="197" fontId="0" fillId="36" borderId="16" xfId="0" applyNumberFormat="1" applyFont="1" applyFill="1" applyBorder="1" applyAlignment="1" applyProtection="1" quotePrefix="1">
      <alignment horizontal="center" vertical="center"/>
      <protection/>
    </xf>
    <xf numFmtId="197" fontId="0" fillId="36" borderId="12" xfId="0" applyNumberFormat="1" applyFont="1" applyFill="1" applyBorder="1" applyAlignment="1" applyProtection="1">
      <alignment horizontal="center" vertical="center"/>
      <protection/>
    </xf>
    <xf numFmtId="197" fontId="0" fillId="36" borderId="19" xfId="0" applyNumberFormat="1" applyFont="1" applyFill="1" applyBorder="1" applyAlignment="1">
      <alignment horizontal="center" vertical="center"/>
    </xf>
    <xf numFmtId="197" fontId="0" fillId="0" borderId="19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50"/>
  <sheetViews>
    <sheetView showRowColHeaders="0" view="pageLayout" zoomScaleNormal="82" workbookViewId="0" topLeftCell="A1">
      <selection activeCell="O2" sqref="O2"/>
    </sheetView>
  </sheetViews>
  <sheetFormatPr defaultColWidth="11.421875" defaultRowHeight="12.75"/>
  <cols>
    <col min="1" max="1" width="6.28125" style="5" customWidth="1"/>
    <col min="2" max="2" width="33.7109375" style="1" customWidth="1"/>
    <col min="3" max="3" width="9.7109375" style="1" customWidth="1"/>
    <col min="4" max="4" width="4.28125" style="5" bestFit="1" customWidth="1"/>
    <col min="5" max="5" width="6.28125" style="5" customWidth="1"/>
    <col min="6" max="6" width="7.421875" style="5" customWidth="1"/>
    <col min="7" max="7" width="9.7109375" style="5" customWidth="1"/>
    <col min="8" max="8" width="4.7109375" style="5" bestFit="1" customWidth="1"/>
    <col min="9" max="9" width="6.57421875" style="5" customWidth="1"/>
    <col min="10" max="10" width="7.7109375" style="5" customWidth="1"/>
    <col min="11" max="11" width="9.8515625" style="5" customWidth="1"/>
    <col min="12" max="12" width="10.421875" style="5" customWidth="1"/>
    <col min="13" max="13" width="10.00390625" style="5" customWidth="1"/>
    <col min="14" max="14" width="9.57421875" style="5" customWidth="1"/>
    <col min="15" max="15" width="8.57421875" style="5" customWidth="1"/>
    <col min="16" max="16" width="10.140625" style="5" customWidth="1"/>
    <col min="17" max="17" width="10.57421875" style="5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8" ht="15">
      <c r="N1" s="2"/>
      <c r="O1" s="2"/>
      <c r="R1" s="6"/>
      <c r="S1" s="1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</row>
    <row r="2" spans="2:158" ht="15.75">
      <c r="B2" s="4" t="s">
        <v>7</v>
      </c>
      <c r="C2" s="12">
        <v>3001.4</v>
      </c>
      <c r="D2" s="25" t="s">
        <v>11</v>
      </c>
      <c r="N2" s="2"/>
      <c r="O2" s="2"/>
      <c r="R2" s="6"/>
      <c r="S2" s="1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</row>
    <row r="3" spans="3:158" ht="15">
      <c r="C3" s="3"/>
      <c r="R3" s="6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</row>
    <row r="4" spans="1:158" ht="15.75" customHeight="1">
      <c r="A4" s="45" t="s">
        <v>0</v>
      </c>
      <c r="B4" s="45" t="s">
        <v>1</v>
      </c>
      <c r="C4" s="48" t="s">
        <v>10</v>
      </c>
      <c r="D4" s="47" t="s">
        <v>4</v>
      </c>
      <c r="E4" s="47"/>
      <c r="F4" s="47"/>
      <c r="G4" s="47"/>
      <c r="H4" s="47"/>
      <c r="I4" s="47"/>
      <c r="J4" s="16"/>
      <c r="K4" s="16"/>
      <c r="L4" s="17" t="s">
        <v>12</v>
      </c>
      <c r="M4" s="18">
        <v>22</v>
      </c>
      <c r="N4" s="45" t="s">
        <v>14</v>
      </c>
      <c r="O4" s="45"/>
      <c r="P4" s="17" t="s">
        <v>12</v>
      </c>
      <c r="Q4" s="18">
        <v>4</v>
      </c>
      <c r="R4" s="6"/>
      <c r="S4" s="1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1:158" ht="15.75" customHeight="1">
      <c r="A5" s="46"/>
      <c r="B5" s="46"/>
      <c r="C5" s="48"/>
      <c r="D5" s="49" t="s">
        <v>5</v>
      </c>
      <c r="E5" s="50"/>
      <c r="F5" s="51"/>
      <c r="G5" s="52"/>
      <c r="H5" s="49" t="s">
        <v>6</v>
      </c>
      <c r="I5" s="50"/>
      <c r="J5" s="51"/>
      <c r="K5" s="52"/>
      <c r="L5" s="15" t="s">
        <v>2</v>
      </c>
      <c r="M5" s="15" t="s">
        <v>3</v>
      </c>
      <c r="N5" s="15" t="s">
        <v>11</v>
      </c>
      <c r="O5" s="15" t="s">
        <v>13</v>
      </c>
      <c r="P5" s="15" t="s">
        <v>2</v>
      </c>
      <c r="Q5" s="15" t="s">
        <v>3</v>
      </c>
      <c r="R5" s="6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</row>
    <row r="6" spans="1:158" ht="15.75" customHeight="1" thickBot="1">
      <c r="A6" s="19"/>
      <c r="B6" s="19"/>
      <c r="C6" s="20"/>
      <c r="D6" s="21" t="s">
        <v>21</v>
      </c>
      <c r="E6" s="21" t="s">
        <v>19</v>
      </c>
      <c r="F6" s="23" t="s">
        <v>17</v>
      </c>
      <c r="G6" s="21" t="s">
        <v>18</v>
      </c>
      <c r="H6" s="21" t="s">
        <v>20</v>
      </c>
      <c r="I6" s="21" t="s">
        <v>19</v>
      </c>
      <c r="J6" s="23" t="s">
        <v>17</v>
      </c>
      <c r="K6" s="21" t="s">
        <v>18</v>
      </c>
      <c r="L6" s="22"/>
      <c r="M6" s="22"/>
      <c r="N6" s="22"/>
      <c r="O6" s="22"/>
      <c r="P6" s="22"/>
      <c r="Q6" s="22"/>
      <c r="R6" s="6"/>
      <c r="S6" s="1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</row>
    <row r="7" spans="1:19" s="6" customFormat="1" ht="15.75" customHeight="1">
      <c r="A7" s="54">
        <v>1</v>
      </c>
      <c r="B7" s="55" t="s">
        <v>139</v>
      </c>
      <c r="C7" s="56" t="s">
        <v>28</v>
      </c>
      <c r="D7" s="57" t="s">
        <v>8</v>
      </c>
      <c r="E7" s="58">
        <v>49</v>
      </c>
      <c r="F7" s="58">
        <v>1</v>
      </c>
      <c r="G7" s="59">
        <v>43.457</v>
      </c>
      <c r="H7" s="60" t="s">
        <v>9</v>
      </c>
      <c r="I7" s="58">
        <v>1</v>
      </c>
      <c r="J7" s="58">
        <v>13</v>
      </c>
      <c r="K7" s="59">
        <v>11.8131</v>
      </c>
      <c r="L7" s="67">
        <v>-1490.8537897361293</v>
      </c>
      <c r="M7" s="67">
        <v>0.05101006845948577</v>
      </c>
      <c r="N7" s="68">
        <v>139.655</v>
      </c>
      <c r="O7" s="63">
        <f>$N7*3.2808</f>
        <v>458.18012400000003</v>
      </c>
      <c r="P7" s="64">
        <f>IF(L7&lt;&gt;"",-L7-$C$2,"")</f>
        <v>-1510.5462102638708</v>
      </c>
      <c r="Q7" s="65">
        <f>IF(M7&lt;&gt;"",-M7,"")</f>
        <v>-0.05101006845948577</v>
      </c>
      <c r="S7" s="13"/>
    </row>
    <row r="8" spans="1:19" s="6" customFormat="1" ht="15.75" customHeight="1">
      <c r="A8" s="62">
        <v>2</v>
      </c>
      <c r="B8" s="55" t="s">
        <v>140</v>
      </c>
      <c r="C8" s="56" t="s">
        <v>29</v>
      </c>
      <c r="D8" s="60" t="s">
        <v>8</v>
      </c>
      <c r="E8" s="58">
        <v>49</v>
      </c>
      <c r="F8" s="58">
        <v>1</v>
      </c>
      <c r="G8" s="59">
        <v>28.1123</v>
      </c>
      <c r="H8" s="60" t="s">
        <v>9</v>
      </c>
      <c r="I8" s="58">
        <v>1</v>
      </c>
      <c r="J8" s="58">
        <v>13</v>
      </c>
      <c r="K8" s="59">
        <v>6.9259</v>
      </c>
      <c r="L8" s="67">
        <v>-1918.31414963928</v>
      </c>
      <c r="M8" s="67">
        <v>-227.64578594831792</v>
      </c>
      <c r="N8" s="68">
        <v>134.81</v>
      </c>
      <c r="O8" s="63">
        <f aca="true" t="shared" si="0" ref="O8:O71">$N8*3.2808</f>
        <v>442.284648</v>
      </c>
      <c r="P8" s="64">
        <f>IF(L8&lt;&gt;"",-L8-$C$2,"")</f>
        <v>-1083.08585036072</v>
      </c>
      <c r="Q8" s="65">
        <f>IF(M8&lt;&gt;"",-M8,"")</f>
        <v>227.64578594831792</v>
      </c>
      <c r="S8" s="13"/>
    </row>
    <row r="9" spans="1:19" s="6" customFormat="1" ht="15.75" customHeight="1">
      <c r="A9" s="62">
        <v>3</v>
      </c>
      <c r="B9" s="55" t="s">
        <v>141</v>
      </c>
      <c r="C9" s="56" t="s">
        <v>30</v>
      </c>
      <c r="D9" s="60" t="s">
        <v>8</v>
      </c>
      <c r="E9" s="58">
        <v>49</v>
      </c>
      <c r="F9" s="58">
        <v>1</v>
      </c>
      <c r="G9" s="59">
        <v>5.9275</v>
      </c>
      <c r="H9" s="60" t="s">
        <v>9</v>
      </c>
      <c r="I9" s="58">
        <v>1</v>
      </c>
      <c r="J9" s="58">
        <v>12</v>
      </c>
      <c r="K9" s="59">
        <v>24.1559</v>
      </c>
      <c r="L9" s="67">
        <v>-3001.351886410916</v>
      </c>
      <c r="M9" s="67">
        <v>-1.8377372950777928E-13</v>
      </c>
      <c r="N9" s="68">
        <v>136.633</v>
      </c>
      <c r="O9" s="63">
        <f t="shared" si="0"/>
        <v>448.26554640000006</v>
      </c>
      <c r="P9" s="64">
        <f>IF(L9&lt;&gt;"",-L9-$C$2,"")</f>
        <v>-0.04811358908409602</v>
      </c>
      <c r="Q9" s="66">
        <f>IF(M9&lt;&gt;"",-M9,"")</f>
        <v>1.8377372950777928E-13</v>
      </c>
      <c r="S9" s="13"/>
    </row>
    <row r="10" spans="1:19" s="6" customFormat="1" ht="15.75" customHeight="1">
      <c r="A10" s="54">
        <v>4</v>
      </c>
      <c r="B10" s="55" t="s">
        <v>96</v>
      </c>
      <c r="C10" s="56" t="s">
        <v>31</v>
      </c>
      <c r="D10" s="60" t="s">
        <v>8</v>
      </c>
      <c r="E10" s="58">
        <v>49</v>
      </c>
      <c r="F10" s="58">
        <v>2</v>
      </c>
      <c r="G10" s="59">
        <v>20.4911</v>
      </c>
      <c r="H10" s="60" t="s">
        <v>9</v>
      </c>
      <c r="I10" s="58">
        <v>1</v>
      </c>
      <c r="J10" s="58">
        <v>13</v>
      </c>
      <c r="K10" s="59">
        <v>58.8737</v>
      </c>
      <c r="L10" s="67">
        <v>0</v>
      </c>
      <c r="M10" s="67">
        <v>0</v>
      </c>
      <c r="N10" s="68">
        <v>138.463</v>
      </c>
      <c r="O10" s="63">
        <f t="shared" si="0"/>
        <v>454.2694104</v>
      </c>
      <c r="P10" s="66">
        <f>IF(L10&lt;&gt;"",-L10-$C$2,"")</f>
        <v>-3001.4</v>
      </c>
      <c r="Q10" s="66">
        <f>IF(M10&lt;&gt;"",-M10,"")</f>
        <v>0</v>
      </c>
      <c r="S10" s="13"/>
    </row>
    <row r="11" spans="1:19" s="6" customFormat="1" ht="15.75" customHeight="1">
      <c r="A11" s="62">
        <v>5</v>
      </c>
      <c r="B11" s="55" t="s">
        <v>97</v>
      </c>
      <c r="C11" s="56" t="s">
        <v>32</v>
      </c>
      <c r="D11" s="60" t="s">
        <v>8</v>
      </c>
      <c r="E11" s="58">
        <v>49</v>
      </c>
      <c r="F11" s="58">
        <v>0</v>
      </c>
      <c r="G11" s="59">
        <v>58.524</v>
      </c>
      <c r="H11" s="60" t="s">
        <v>9</v>
      </c>
      <c r="I11" s="58">
        <v>1</v>
      </c>
      <c r="J11" s="58">
        <v>12</v>
      </c>
      <c r="K11" s="59">
        <v>14.743</v>
      </c>
      <c r="L11" s="67">
        <v>-3299.4811598767214</v>
      </c>
      <c r="M11" s="67">
        <v>0.2223074117337521</v>
      </c>
      <c r="N11" s="68">
        <v>137.999</v>
      </c>
      <c r="O11" s="63">
        <f t="shared" si="0"/>
        <v>452.7471192</v>
      </c>
      <c r="P11" s="66">
        <f>IF(L11&lt;&gt;"",-L11-$C$2,"")</f>
        <v>298.08115987672136</v>
      </c>
      <c r="Q11" s="66">
        <f>IF(M11&lt;&gt;"",-M11,"")</f>
        <v>-0.2223074117337521</v>
      </c>
      <c r="S11" s="13"/>
    </row>
    <row r="12" spans="1:19" s="6" customFormat="1" ht="15.75" customHeight="1">
      <c r="A12" s="62">
        <v>6</v>
      </c>
      <c r="B12" s="55" t="s">
        <v>97</v>
      </c>
      <c r="C12" s="56" t="s">
        <v>33</v>
      </c>
      <c r="D12" s="60" t="s">
        <v>8</v>
      </c>
      <c r="E12" s="58">
        <v>49</v>
      </c>
      <c r="F12" s="58">
        <v>0</v>
      </c>
      <c r="G12" s="59">
        <v>58.524</v>
      </c>
      <c r="H12" s="60" t="s">
        <v>9</v>
      </c>
      <c r="I12" s="58">
        <v>1</v>
      </c>
      <c r="J12" s="58">
        <v>12</v>
      </c>
      <c r="K12" s="59">
        <v>14.743</v>
      </c>
      <c r="L12" s="67">
        <v>-3299.4803950488144</v>
      </c>
      <c r="M12" s="67">
        <v>0.22230736020234332</v>
      </c>
      <c r="N12" s="68">
        <v>135.042</v>
      </c>
      <c r="O12" s="63">
        <f t="shared" si="0"/>
        <v>443.0457936</v>
      </c>
      <c r="P12" s="66">
        <f>IF(L12&lt;&gt;"",-L12-$C$2,"")</f>
        <v>298.08039504881435</v>
      </c>
      <c r="Q12" s="66">
        <f>IF(M12&lt;&gt;"",-M12,"")</f>
        <v>-0.22230736020234332</v>
      </c>
      <c r="S12" s="13"/>
    </row>
    <row r="13" spans="1:19" s="6" customFormat="1" ht="15.75" customHeight="1">
      <c r="A13" s="54">
        <v>7</v>
      </c>
      <c r="B13" s="55" t="s">
        <v>98</v>
      </c>
      <c r="C13" s="56" t="s">
        <v>34</v>
      </c>
      <c r="D13" s="60" t="s">
        <v>8</v>
      </c>
      <c r="E13" s="58">
        <v>49</v>
      </c>
      <c r="F13" s="58">
        <v>2</v>
      </c>
      <c r="G13" s="59">
        <v>11.277</v>
      </c>
      <c r="H13" s="60" t="s">
        <v>9</v>
      </c>
      <c r="I13" s="58">
        <v>1</v>
      </c>
      <c r="J13" s="58">
        <v>13</v>
      </c>
      <c r="K13" s="59">
        <v>56.778</v>
      </c>
      <c r="L13" s="67">
        <v>-245.7237253394893</v>
      </c>
      <c r="M13" s="67">
        <v>-149.8642263107557</v>
      </c>
      <c r="N13" s="68">
        <v>154.555</v>
      </c>
      <c r="O13" s="63">
        <f t="shared" si="0"/>
        <v>507.064044</v>
      </c>
      <c r="P13" s="66">
        <f>IF(L13&lt;&gt;"",-L13-$C$2,"")</f>
        <v>-2755.676274660511</v>
      </c>
      <c r="Q13" s="66">
        <f>IF(M13&lt;&gt;"",-M13,"")</f>
        <v>149.8642263107557</v>
      </c>
      <c r="S13" s="13"/>
    </row>
    <row r="14" spans="1:19" s="6" customFormat="1" ht="15.75" customHeight="1">
      <c r="A14" s="62">
        <v>8</v>
      </c>
      <c r="B14" s="55" t="s">
        <v>98</v>
      </c>
      <c r="C14" s="56" t="s">
        <v>35</v>
      </c>
      <c r="D14" s="60" t="s">
        <v>8</v>
      </c>
      <c r="E14" s="58">
        <v>49</v>
      </c>
      <c r="F14" s="58">
        <v>2</v>
      </c>
      <c r="G14" s="59">
        <v>11.277</v>
      </c>
      <c r="H14" s="60" t="s">
        <v>9</v>
      </c>
      <c r="I14" s="58">
        <v>1</v>
      </c>
      <c r="J14" s="58">
        <v>13</v>
      </c>
      <c r="K14" s="59">
        <v>56.778</v>
      </c>
      <c r="L14" s="67">
        <v>-245.72344557053722</v>
      </c>
      <c r="M14" s="67">
        <v>-149.86405568271607</v>
      </c>
      <c r="N14" s="68">
        <v>140.031</v>
      </c>
      <c r="O14" s="63">
        <f t="shared" si="0"/>
        <v>459.41370480000006</v>
      </c>
      <c r="P14" s="66">
        <f>IF(L14&lt;&gt;"",-L14-$C$2,"")</f>
        <v>-2755.676554429463</v>
      </c>
      <c r="Q14" s="66">
        <f>IF(M14&lt;&gt;"",-M14,"")</f>
        <v>149.86405568271607</v>
      </c>
      <c r="S14" s="13"/>
    </row>
    <row r="15" spans="1:19" s="6" customFormat="1" ht="15.75" customHeight="1">
      <c r="A15" s="62">
        <v>9</v>
      </c>
      <c r="B15" s="55" t="s">
        <v>99</v>
      </c>
      <c r="C15" s="56" t="s">
        <v>36</v>
      </c>
      <c r="D15" s="60" t="s">
        <v>8</v>
      </c>
      <c r="E15" s="58">
        <v>49</v>
      </c>
      <c r="F15" s="58">
        <v>2</v>
      </c>
      <c r="G15" s="59">
        <v>48.442</v>
      </c>
      <c r="H15" s="60" t="s">
        <v>9</v>
      </c>
      <c r="I15" s="58">
        <v>1</v>
      </c>
      <c r="J15" s="58">
        <v>14</v>
      </c>
      <c r="K15" s="59">
        <v>37.542</v>
      </c>
      <c r="L15" s="67">
        <v>1166.1448801199826</v>
      </c>
      <c r="M15" s="67">
        <v>-48.83782394902372</v>
      </c>
      <c r="N15" s="68">
        <v>128.958</v>
      </c>
      <c r="O15" s="63">
        <f t="shared" si="0"/>
        <v>423.0854064</v>
      </c>
      <c r="P15" s="66">
        <f>IF(L15&lt;&gt;"",-L15-$C$2,"")</f>
        <v>-4167.544880119983</v>
      </c>
      <c r="Q15" s="66">
        <f>IF(M15&lt;&gt;"",-M15,"")</f>
        <v>48.83782394902372</v>
      </c>
      <c r="S15" s="13"/>
    </row>
    <row r="16" spans="1:19" s="6" customFormat="1" ht="15.75" customHeight="1">
      <c r="A16" s="54">
        <v>10</v>
      </c>
      <c r="B16" s="55" t="s">
        <v>99</v>
      </c>
      <c r="C16" s="56" t="s">
        <v>37</v>
      </c>
      <c r="D16" s="60" t="s">
        <v>8</v>
      </c>
      <c r="E16" s="58">
        <v>49</v>
      </c>
      <c r="F16" s="58">
        <v>2</v>
      </c>
      <c r="G16" s="59">
        <v>48.442</v>
      </c>
      <c r="H16" s="60" t="s">
        <v>9</v>
      </c>
      <c r="I16" s="58">
        <v>1</v>
      </c>
      <c r="J16" s="58">
        <v>14</v>
      </c>
      <c r="K16" s="59">
        <v>37.542</v>
      </c>
      <c r="L16" s="67">
        <v>1166.1447729810839</v>
      </c>
      <c r="M16" s="67">
        <v>-48.837819462076375</v>
      </c>
      <c r="N16" s="68">
        <v>127.786</v>
      </c>
      <c r="O16" s="63">
        <f t="shared" si="0"/>
        <v>419.24030880000004</v>
      </c>
      <c r="P16" s="66">
        <f>IF(L16&lt;&gt;"",-L16-$C$2,"")</f>
        <v>-4167.544772981084</v>
      </c>
      <c r="Q16" s="66">
        <f>IF(M16&lt;&gt;"",-M16,"")</f>
        <v>48.837819462076375</v>
      </c>
      <c r="S16" s="13"/>
    </row>
    <row r="17" spans="1:19" s="6" customFormat="1" ht="15.75" customHeight="1">
      <c r="A17" s="62">
        <v>11</v>
      </c>
      <c r="B17" s="55" t="s">
        <v>100</v>
      </c>
      <c r="C17" s="56" t="s">
        <v>38</v>
      </c>
      <c r="D17" s="60" t="s">
        <v>8</v>
      </c>
      <c r="E17" s="58">
        <v>49</v>
      </c>
      <c r="F17" s="58">
        <v>5</v>
      </c>
      <c r="G17" s="59">
        <v>21.367</v>
      </c>
      <c r="H17" s="60" t="s">
        <v>9</v>
      </c>
      <c r="I17" s="58">
        <v>1</v>
      </c>
      <c r="J17" s="58">
        <v>17</v>
      </c>
      <c r="K17" s="59">
        <v>46.364</v>
      </c>
      <c r="L17" s="67">
        <v>7248.878150974739</v>
      </c>
      <c r="M17" s="67">
        <v>42.20807329893476</v>
      </c>
      <c r="N17" s="68">
        <v>58.338</v>
      </c>
      <c r="O17" s="63">
        <f t="shared" si="0"/>
        <v>191.3953104</v>
      </c>
      <c r="P17" s="66">
        <f>IF(L17&lt;&gt;"",-L17-$C$2,"")</f>
        <v>-10250.278150974738</v>
      </c>
      <c r="Q17" s="66">
        <f>IF(M17&lt;&gt;"",-M17,"")</f>
        <v>-42.20807329893476</v>
      </c>
      <c r="S17" s="13"/>
    </row>
    <row r="18" spans="1:19" s="6" customFormat="1" ht="15.75" customHeight="1">
      <c r="A18" s="62">
        <v>12</v>
      </c>
      <c r="B18" s="55" t="s">
        <v>100</v>
      </c>
      <c r="C18" s="56" t="s">
        <v>39</v>
      </c>
      <c r="D18" s="60" t="s">
        <v>8</v>
      </c>
      <c r="E18" s="58">
        <v>49</v>
      </c>
      <c r="F18" s="58">
        <v>5</v>
      </c>
      <c r="G18" s="59">
        <v>21.367</v>
      </c>
      <c r="H18" s="60" t="s">
        <v>9</v>
      </c>
      <c r="I18" s="58">
        <v>1</v>
      </c>
      <c r="J18" s="58">
        <v>17</v>
      </c>
      <c r="K18" s="59">
        <v>46.364</v>
      </c>
      <c r="L18" s="67">
        <v>7248.877488962245</v>
      </c>
      <c r="M18" s="67">
        <v>42.208069444231825</v>
      </c>
      <c r="N18" s="68">
        <v>57.173</v>
      </c>
      <c r="O18" s="63">
        <f t="shared" si="0"/>
        <v>187.57317840000002</v>
      </c>
      <c r="P18" s="66">
        <f>IF(L18&lt;&gt;"",-L18-$C$2,"")</f>
        <v>-10250.277488962245</v>
      </c>
      <c r="Q18" s="66">
        <f>IF(M18&lt;&gt;"",-M18,"")</f>
        <v>-42.208069444231825</v>
      </c>
      <c r="S18" s="13"/>
    </row>
    <row r="19" spans="1:19" s="6" customFormat="1" ht="15.75" customHeight="1">
      <c r="A19" s="54">
        <v>13</v>
      </c>
      <c r="B19" s="55" t="s">
        <v>101</v>
      </c>
      <c r="C19" s="56" t="s">
        <v>40</v>
      </c>
      <c r="D19" s="60" t="s">
        <v>8</v>
      </c>
      <c r="E19" s="58">
        <v>49</v>
      </c>
      <c r="F19" s="58">
        <v>1</v>
      </c>
      <c r="G19" s="59">
        <v>54.06</v>
      </c>
      <c r="H19" s="60" t="s">
        <v>9</v>
      </c>
      <c r="I19" s="58">
        <v>1</v>
      </c>
      <c r="J19" s="58">
        <v>13</v>
      </c>
      <c r="K19" s="59">
        <v>15.111</v>
      </c>
      <c r="L19" s="67">
        <v>-1196.5204652361153</v>
      </c>
      <c r="M19" s="67">
        <v>158.63691653579647</v>
      </c>
      <c r="N19" s="68">
        <v>144.768</v>
      </c>
      <c r="O19" s="63">
        <f t="shared" si="0"/>
        <v>474.95485440000004</v>
      </c>
      <c r="P19" s="66">
        <f>IF(L19&lt;&gt;"",-L19-$C$2,"")</f>
        <v>-1804.8795347638847</v>
      </c>
      <c r="Q19" s="66">
        <f>IF(M19&lt;&gt;"",-M19,"")</f>
        <v>-158.63691653579647</v>
      </c>
      <c r="S19" s="13"/>
    </row>
    <row r="20" spans="1:19" s="6" customFormat="1" ht="15.75" customHeight="1">
      <c r="A20" s="62">
        <v>14</v>
      </c>
      <c r="B20" s="55" t="s">
        <v>101</v>
      </c>
      <c r="C20" s="56" t="s">
        <v>41</v>
      </c>
      <c r="D20" s="60" t="s">
        <v>8</v>
      </c>
      <c r="E20" s="58">
        <v>49</v>
      </c>
      <c r="F20" s="58">
        <v>1</v>
      </c>
      <c r="G20" s="59">
        <v>54.06</v>
      </c>
      <c r="H20" s="60" t="s">
        <v>9</v>
      </c>
      <c r="I20" s="58">
        <v>1</v>
      </c>
      <c r="J20" s="58">
        <v>13</v>
      </c>
      <c r="K20" s="59">
        <v>15.111</v>
      </c>
      <c r="L20" s="67">
        <v>-1196.5199292828943</v>
      </c>
      <c r="M20" s="67">
        <v>158.63684547811806</v>
      </c>
      <c r="N20" s="68">
        <v>139.054</v>
      </c>
      <c r="O20" s="63">
        <f t="shared" si="0"/>
        <v>456.2083632</v>
      </c>
      <c r="P20" s="66">
        <f>IF(L20&lt;&gt;"",-L20-$C$2,"")</f>
        <v>-1804.8800707171058</v>
      </c>
      <c r="Q20" s="66">
        <f>IF(M20&lt;&gt;"",-M20,"")</f>
        <v>-158.63684547811806</v>
      </c>
      <c r="S20" s="13"/>
    </row>
    <row r="21" spans="1:19" s="6" customFormat="1" ht="15.75" customHeight="1">
      <c r="A21" s="62">
        <v>15</v>
      </c>
      <c r="B21" s="55" t="s">
        <v>102</v>
      </c>
      <c r="C21" s="56" t="s">
        <v>42</v>
      </c>
      <c r="D21" s="60" t="s">
        <v>8</v>
      </c>
      <c r="E21" s="58">
        <v>49</v>
      </c>
      <c r="F21" s="58">
        <v>1</v>
      </c>
      <c r="G21" s="59">
        <v>42.686</v>
      </c>
      <c r="H21" s="60" t="s">
        <v>9</v>
      </c>
      <c r="I21" s="58">
        <v>1</v>
      </c>
      <c r="J21" s="58">
        <v>12</v>
      </c>
      <c r="K21" s="59">
        <v>50.493</v>
      </c>
      <c r="L21" s="67">
        <v>-1786.7709456910393</v>
      </c>
      <c r="M21" s="67">
        <v>317.19516124502775</v>
      </c>
      <c r="N21" s="68">
        <v>153.309</v>
      </c>
      <c r="O21" s="63">
        <f t="shared" si="0"/>
        <v>502.9761672</v>
      </c>
      <c r="P21" s="66">
        <f>IF(L21&lt;&gt;"",-L21-$C$2,"")</f>
        <v>-1214.6290543089608</v>
      </c>
      <c r="Q21" s="66">
        <f>IF(M21&lt;&gt;"",-M21,"")</f>
        <v>-317.19516124502775</v>
      </c>
      <c r="S21" s="13"/>
    </row>
    <row r="22" spans="1:19" s="6" customFormat="1" ht="15.75" customHeight="1">
      <c r="A22" s="54">
        <v>16</v>
      </c>
      <c r="B22" s="55" t="s">
        <v>102</v>
      </c>
      <c r="C22" s="56" t="s">
        <v>43</v>
      </c>
      <c r="D22" s="60" t="s">
        <v>8</v>
      </c>
      <c r="E22" s="58">
        <v>49</v>
      </c>
      <c r="F22" s="58">
        <v>1</v>
      </c>
      <c r="G22" s="59">
        <v>42.686</v>
      </c>
      <c r="H22" s="60" t="s">
        <v>9</v>
      </c>
      <c r="I22" s="58">
        <v>1</v>
      </c>
      <c r="J22" s="58">
        <v>12</v>
      </c>
      <c r="K22" s="59">
        <v>50.493</v>
      </c>
      <c r="L22" s="67">
        <v>-1786.7686813716584</v>
      </c>
      <c r="M22" s="67">
        <v>317.1947592734416</v>
      </c>
      <c r="N22" s="68">
        <v>137.143</v>
      </c>
      <c r="O22" s="63">
        <f t="shared" si="0"/>
        <v>449.93875440000005</v>
      </c>
      <c r="P22" s="66">
        <f>IF(L22&lt;&gt;"",-L22-$C$2,"")</f>
        <v>-1214.6313186283417</v>
      </c>
      <c r="Q22" s="66">
        <f>IF(M22&lt;&gt;"",-M22,"")</f>
        <v>-317.1947592734416</v>
      </c>
      <c r="S22" s="13"/>
    </row>
    <row r="23" spans="1:19" s="6" customFormat="1" ht="15.75" customHeight="1">
      <c r="A23" s="62">
        <v>17</v>
      </c>
      <c r="B23" s="55" t="s">
        <v>103</v>
      </c>
      <c r="C23" s="56" t="s">
        <v>44</v>
      </c>
      <c r="D23" s="60" t="s">
        <v>8</v>
      </c>
      <c r="E23" s="58">
        <v>49</v>
      </c>
      <c r="F23" s="58">
        <v>2</v>
      </c>
      <c r="G23" s="59">
        <v>6.804</v>
      </c>
      <c r="H23" s="60" t="s">
        <v>9</v>
      </c>
      <c r="I23" s="58">
        <v>1</v>
      </c>
      <c r="J23" s="58">
        <v>13</v>
      </c>
      <c r="K23" s="59">
        <v>23.457</v>
      </c>
      <c r="L23" s="67">
        <v>-785.7057023962313</v>
      </c>
      <c r="M23" s="67">
        <v>280.92434142536007</v>
      </c>
      <c r="N23" s="68">
        <v>147.688</v>
      </c>
      <c r="O23" s="63">
        <f t="shared" si="0"/>
        <v>484.53479039999996</v>
      </c>
      <c r="P23" s="66">
        <f>IF(L23&lt;&gt;"",-L23-$C$2,"")</f>
        <v>-2215.694297603769</v>
      </c>
      <c r="Q23" s="66">
        <f>IF(M23&lt;&gt;"",-M23,"")</f>
        <v>-280.92434142536007</v>
      </c>
      <c r="S23" s="13"/>
    </row>
    <row r="24" spans="1:19" s="6" customFormat="1" ht="15.75" customHeight="1">
      <c r="A24" s="62">
        <v>18</v>
      </c>
      <c r="B24" s="55" t="s">
        <v>104</v>
      </c>
      <c r="C24" s="56" t="s">
        <v>45</v>
      </c>
      <c r="D24" s="60" t="s">
        <v>8</v>
      </c>
      <c r="E24" s="58">
        <v>49</v>
      </c>
      <c r="F24" s="58">
        <v>2</v>
      </c>
      <c r="G24" s="59">
        <v>7.811</v>
      </c>
      <c r="H24" s="60" t="s">
        <v>9</v>
      </c>
      <c r="I24" s="58">
        <v>1</v>
      </c>
      <c r="J24" s="58">
        <v>13</v>
      </c>
      <c r="K24" s="59">
        <v>22.923</v>
      </c>
      <c r="L24" s="67">
        <v>-768.7768681820118</v>
      </c>
      <c r="M24" s="67">
        <v>309.1976103167052</v>
      </c>
      <c r="N24" s="68">
        <v>146.162</v>
      </c>
      <c r="O24" s="63">
        <f t="shared" si="0"/>
        <v>479.52828960000005</v>
      </c>
      <c r="P24" s="66">
        <f>IF(L24&lt;&gt;"",-L24-$C$2,"")</f>
        <v>-2232.6231318179885</v>
      </c>
      <c r="Q24" s="66">
        <f>IF(M24&lt;&gt;"",-M24,"")</f>
        <v>-309.1976103167052</v>
      </c>
      <c r="S24" s="13"/>
    </row>
    <row r="25" spans="1:19" s="6" customFormat="1" ht="15.75" customHeight="1">
      <c r="A25" s="54">
        <v>19</v>
      </c>
      <c r="B25" s="55" t="s">
        <v>105</v>
      </c>
      <c r="C25" s="56" t="s">
        <v>46</v>
      </c>
      <c r="D25" s="60" t="s">
        <v>8</v>
      </c>
      <c r="E25" s="58">
        <v>49</v>
      </c>
      <c r="F25" s="58">
        <v>1</v>
      </c>
      <c r="G25" s="59">
        <v>28.743</v>
      </c>
      <c r="H25" s="60" t="s">
        <v>9</v>
      </c>
      <c r="I25" s="58">
        <v>1</v>
      </c>
      <c r="J25" s="58">
        <v>13</v>
      </c>
      <c r="K25" s="59">
        <v>41.445</v>
      </c>
      <c r="L25" s="67">
        <v>-1453.7537046131015</v>
      </c>
      <c r="M25" s="67">
        <v>-753.3474207787872</v>
      </c>
      <c r="N25" s="68">
        <v>198.392</v>
      </c>
      <c r="O25" s="63">
        <f t="shared" si="0"/>
        <v>650.8844736</v>
      </c>
      <c r="P25" s="66">
        <f>IF(L25&lt;&gt;"",-L25-$C$2,"")</f>
        <v>-1547.6462953868986</v>
      </c>
      <c r="Q25" s="66">
        <f>IF(M25&lt;&gt;"",-M25,"")</f>
        <v>753.3474207787872</v>
      </c>
      <c r="S25" s="13"/>
    </row>
    <row r="26" spans="1:158" s="6" customFormat="1" ht="15.75" customHeight="1">
      <c r="A26" s="62">
        <v>20</v>
      </c>
      <c r="B26" s="55" t="s">
        <v>106</v>
      </c>
      <c r="C26" s="56" t="s">
        <v>47</v>
      </c>
      <c r="D26" s="60" t="s">
        <v>8</v>
      </c>
      <c r="E26" s="58">
        <v>49</v>
      </c>
      <c r="F26" s="58">
        <v>1</v>
      </c>
      <c r="G26" s="59">
        <v>36.317</v>
      </c>
      <c r="H26" s="60" t="s">
        <v>9</v>
      </c>
      <c r="I26" s="58">
        <v>1</v>
      </c>
      <c r="J26" s="58">
        <v>13</v>
      </c>
      <c r="K26" s="59">
        <v>40.638</v>
      </c>
      <c r="L26" s="67">
        <v>-1284.6966738887377</v>
      </c>
      <c r="M26" s="67">
        <v>-590.7447184852991</v>
      </c>
      <c r="N26" s="68">
        <v>157.293</v>
      </c>
      <c r="O26" s="63">
        <f t="shared" si="0"/>
        <v>516.0468744000001</v>
      </c>
      <c r="P26" s="66">
        <f>IF(L26&lt;&gt;"",-L26-$C$2,"")</f>
        <v>-1716.7033261112624</v>
      </c>
      <c r="Q26" s="66">
        <f>IF(M26&lt;&gt;"",-M26,"")</f>
        <v>590.7447184852991</v>
      </c>
      <c r="R26" s="1"/>
      <c r="S26" s="14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</row>
    <row r="27" spans="1:158" s="6" customFormat="1" ht="15.75" customHeight="1">
      <c r="A27" s="62">
        <v>21</v>
      </c>
      <c r="B27" s="55" t="s">
        <v>107</v>
      </c>
      <c r="C27" s="56" t="s">
        <v>48</v>
      </c>
      <c r="D27" s="60" t="s">
        <v>8</v>
      </c>
      <c r="E27" s="58">
        <v>49</v>
      </c>
      <c r="F27" s="58">
        <v>1</v>
      </c>
      <c r="G27" s="59">
        <v>37.075</v>
      </c>
      <c r="H27" s="60" t="s">
        <v>9</v>
      </c>
      <c r="I27" s="58">
        <v>1</v>
      </c>
      <c r="J27" s="58">
        <v>13</v>
      </c>
      <c r="K27" s="59">
        <v>41.613</v>
      </c>
      <c r="L27" s="67">
        <v>-1254.0312688088857</v>
      </c>
      <c r="M27" s="67">
        <v>-590.9408820201821</v>
      </c>
      <c r="N27" s="68">
        <v>157.979</v>
      </c>
      <c r="O27" s="63">
        <f t="shared" si="0"/>
        <v>518.2975032</v>
      </c>
      <c r="P27" s="66">
        <f>IF(L27&lt;&gt;"",-L27-$C$2,"")</f>
        <v>-1747.3687311911144</v>
      </c>
      <c r="Q27" s="66">
        <f>IF(M27&lt;&gt;"",-M27,"")</f>
        <v>590.9408820201821</v>
      </c>
      <c r="R27" s="1"/>
      <c r="S27" s="14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</row>
    <row r="28" spans="1:158" s="6" customFormat="1" ht="15.75" customHeight="1">
      <c r="A28" s="54">
        <v>22</v>
      </c>
      <c r="B28" s="55" t="s">
        <v>106</v>
      </c>
      <c r="C28" s="56" t="s">
        <v>49</v>
      </c>
      <c r="D28" s="60" t="s">
        <v>8</v>
      </c>
      <c r="E28" s="58">
        <v>49</v>
      </c>
      <c r="F28" s="58">
        <v>1</v>
      </c>
      <c r="G28" s="59">
        <v>37.51</v>
      </c>
      <c r="H28" s="60" t="s">
        <v>9</v>
      </c>
      <c r="I28" s="58">
        <v>1</v>
      </c>
      <c r="J28" s="58">
        <v>13</v>
      </c>
      <c r="K28" s="59">
        <v>39.932</v>
      </c>
      <c r="L28" s="67">
        <v>-1265.619303267457</v>
      </c>
      <c r="M28" s="67">
        <v>-556.1201413292098</v>
      </c>
      <c r="N28" s="68">
        <v>158.719</v>
      </c>
      <c r="O28" s="63">
        <f t="shared" si="0"/>
        <v>520.7252952</v>
      </c>
      <c r="P28" s="66">
        <f>IF(L28&lt;&gt;"",-L28-$C$2,"")</f>
        <v>-1735.780696732543</v>
      </c>
      <c r="Q28" s="66">
        <f>IF(M28&lt;&gt;"",-M28,"")</f>
        <v>556.1201413292098</v>
      </c>
      <c r="R28" s="1"/>
      <c r="S28" s="14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</row>
    <row r="29" spans="1:158" s="6" customFormat="1" ht="15.75" customHeight="1">
      <c r="A29" s="62">
        <v>23</v>
      </c>
      <c r="B29" s="55" t="s">
        <v>108</v>
      </c>
      <c r="C29" s="56" t="s">
        <v>50</v>
      </c>
      <c r="D29" s="60" t="s">
        <v>8</v>
      </c>
      <c r="E29" s="58">
        <v>49</v>
      </c>
      <c r="F29" s="58">
        <v>1</v>
      </c>
      <c r="G29" s="59">
        <v>43.953</v>
      </c>
      <c r="H29" s="60" t="s">
        <v>9</v>
      </c>
      <c r="I29" s="58">
        <v>1</v>
      </c>
      <c r="J29" s="58">
        <v>13</v>
      </c>
      <c r="K29" s="59">
        <v>50.86</v>
      </c>
      <c r="L29" s="67">
        <v>-970.5449192357161</v>
      </c>
      <c r="M29" s="67">
        <v>-598.8518345845282</v>
      </c>
      <c r="N29" s="68">
        <v>174.631</v>
      </c>
      <c r="O29" s="63">
        <f t="shared" si="0"/>
        <v>572.9293848</v>
      </c>
      <c r="P29" s="66">
        <f>IF(L29&lt;&gt;"",-L29-$C$2,"")</f>
        <v>-2030.8550807642841</v>
      </c>
      <c r="Q29" s="66">
        <f>IF(M29&lt;&gt;"",-M29,"")</f>
        <v>598.8518345845282</v>
      </c>
      <c r="R29" s="1"/>
      <c r="S29" s="1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</row>
    <row r="30" spans="1:158" s="6" customFormat="1" ht="15.75" customHeight="1">
      <c r="A30" s="62">
        <v>24</v>
      </c>
      <c r="B30" s="55" t="s">
        <v>109</v>
      </c>
      <c r="C30" s="56" t="s">
        <v>51</v>
      </c>
      <c r="D30" s="60" t="s">
        <v>8</v>
      </c>
      <c r="E30" s="58">
        <v>49</v>
      </c>
      <c r="F30" s="58">
        <v>1</v>
      </c>
      <c r="G30" s="59">
        <v>10.717</v>
      </c>
      <c r="H30" s="60" t="s">
        <v>9</v>
      </c>
      <c r="I30" s="58">
        <v>1</v>
      </c>
      <c r="J30" s="58">
        <v>13</v>
      </c>
      <c r="K30" s="59">
        <v>17.137</v>
      </c>
      <c r="L30" s="67">
        <v>-2197.746362651927</v>
      </c>
      <c r="M30" s="67">
        <v>-731.3649082361662</v>
      </c>
      <c r="N30" s="68">
        <v>156.129</v>
      </c>
      <c r="O30" s="63">
        <f t="shared" si="0"/>
        <v>512.2280231999999</v>
      </c>
      <c r="P30" s="66">
        <f>IF(L30&lt;&gt;"",-L30-$C$2,"")</f>
        <v>-803.6536373480731</v>
      </c>
      <c r="Q30" s="66">
        <f>IF(M30&lt;&gt;"",-M30,"")</f>
        <v>731.3649082361662</v>
      </c>
      <c r="R30" s="1"/>
      <c r="S30" s="14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</row>
    <row r="31" spans="1:158" s="6" customFormat="1" ht="15.75" customHeight="1">
      <c r="A31" s="54">
        <v>25</v>
      </c>
      <c r="B31" s="55" t="s">
        <v>110</v>
      </c>
      <c r="C31" s="56" t="s">
        <v>52</v>
      </c>
      <c r="D31" s="60" t="s">
        <v>8</v>
      </c>
      <c r="E31" s="58">
        <v>49</v>
      </c>
      <c r="F31" s="58">
        <v>1</v>
      </c>
      <c r="G31" s="59">
        <v>10.643</v>
      </c>
      <c r="H31" s="60" t="s">
        <v>9</v>
      </c>
      <c r="I31" s="58">
        <v>1</v>
      </c>
      <c r="J31" s="58">
        <v>13</v>
      </c>
      <c r="K31" s="59">
        <v>18.639</v>
      </c>
      <c r="L31" s="67">
        <v>-2179.9408088559517</v>
      </c>
      <c r="M31" s="67">
        <v>-756.2715791063198</v>
      </c>
      <c r="N31" s="68">
        <v>155.416</v>
      </c>
      <c r="O31" s="63">
        <f t="shared" si="0"/>
        <v>509.88881280000004</v>
      </c>
      <c r="P31" s="66">
        <f>IF(L31&lt;&gt;"",-L31-$C$2,"")</f>
        <v>-821.4591911440484</v>
      </c>
      <c r="Q31" s="66">
        <f>IF(M31&lt;&gt;"",-M31,"")</f>
        <v>756.2715791063198</v>
      </c>
      <c r="R31" s="1"/>
      <c r="S31" s="1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</row>
    <row r="32" spans="1:158" s="6" customFormat="1" ht="15.75" customHeight="1">
      <c r="A32" s="62">
        <v>26</v>
      </c>
      <c r="B32" s="55" t="s">
        <v>111</v>
      </c>
      <c r="C32" s="56" t="s">
        <v>53</v>
      </c>
      <c r="D32" s="60" t="s">
        <v>8</v>
      </c>
      <c r="E32" s="58">
        <v>49</v>
      </c>
      <c r="F32" s="58">
        <v>2</v>
      </c>
      <c r="G32" s="59">
        <v>19.17</v>
      </c>
      <c r="H32" s="60" t="s">
        <v>9</v>
      </c>
      <c r="I32" s="58">
        <v>1</v>
      </c>
      <c r="J32" s="58">
        <v>13</v>
      </c>
      <c r="K32" s="59">
        <v>33.767</v>
      </c>
      <c r="L32" s="67">
        <v>-358.2763461164674</v>
      </c>
      <c r="M32" s="67">
        <v>365.1457931551375</v>
      </c>
      <c r="N32" s="68">
        <v>154.965</v>
      </c>
      <c r="O32" s="63">
        <f t="shared" si="0"/>
        <v>508.409172</v>
      </c>
      <c r="P32" s="66">
        <f>IF(L32&lt;&gt;"",-L32-$C$2,"")</f>
        <v>-2643.123653883533</v>
      </c>
      <c r="Q32" s="66">
        <f>IF(M32&lt;&gt;"",-M32,"")</f>
        <v>-365.1457931551375</v>
      </c>
      <c r="R32" s="1"/>
      <c r="S32" s="14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</row>
    <row r="33" spans="1:158" s="6" customFormat="1" ht="15.75" customHeight="1">
      <c r="A33" s="62">
        <v>27</v>
      </c>
      <c r="B33" s="55" t="s">
        <v>112</v>
      </c>
      <c r="C33" s="56" t="s">
        <v>54</v>
      </c>
      <c r="D33" s="60" t="s">
        <v>8</v>
      </c>
      <c r="E33" s="58">
        <v>49</v>
      </c>
      <c r="F33" s="58">
        <v>1</v>
      </c>
      <c r="G33" s="59">
        <v>51.875</v>
      </c>
      <c r="H33" s="60" t="s">
        <v>9</v>
      </c>
      <c r="I33" s="58">
        <v>1</v>
      </c>
      <c r="J33" s="58">
        <v>14</v>
      </c>
      <c r="K33" s="59">
        <v>10.855</v>
      </c>
      <c r="L33" s="67">
        <v>-522.3146493433857</v>
      </c>
      <c r="M33" s="67">
        <v>-753.610511149397</v>
      </c>
      <c r="N33" s="68">
        <v>170.942</v>
      </c>
      <c r="O33" s="63">
        <f t="shared" si="0"/>
        <v>560.8265136</v>
      </c>
      <c r="P33" s="66">
        <f>IF(L33&lt;&gt;"",-L33-$C$2,"")</f>
        <v>-2479.0853506566145</v>
      </c>
      <c r="Q33" s="66">
        <f>IF(M33&lt;&gt;"",-M33,"")</f>
        <v>753.610511149397</v>
      </c>
      <c r="R33" s="1"/>
      <c r="S33" s="1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</row>
    <row r="34" spans="1:158" s="6" customFormat="1" ht="15.75" customHeight="1">
      <c r="A34" s="54">
        <v>28</v>
      </c>
      <c r="B34" s="55" t="s">
        <v>113</v>
      </c>
      <c r="C34" s="56" t="s">
        <v>55</v>
      </c>
      <c r="D34" s="60" t="s">
        <v>8</v>
      </c>
      <c r="E34" s="58">
        <v>49</v>
      </c>
      <c r="F34" s="58">
        <v>1</v>
      </c>
      <c r="G34" s="59">
        <v>37.204</v>
      </c>
      <c r="H34" s="60" t="s">
        <v>9</v>
      </c>
      <c r="I34" s="58">
        <v>1</v>
      </c>
      <c r="J34" s="58">
        <v>14</v>
      </c>
      <c r="K34" s="59">
        <v>23.227</v>
      </c>
      <c r="L34" s="67">
        <v>-708.892278748212</v>
      </c>
      <c r="M34" s="67">
        <v>-1237.082985159024</v>
      </c>
      <c r="N34" s="68">
        <v>175.291</v>
      </c>
      <c r="O34" s="63">
        <f t="shared" si="0"/>
        <v>575.0947128</v>
      </c>
      <c r="P34" s="66">
        <f>IF(L34&lt;&gt;"",-L34-$C$2,"")</f>
        <v>-2292.507721251788</v>
      </c>
      <c r="Q34" s="66">
        <f>IF(M34&lt;&gt;"",-M34,"")</f>
        <v>1237.082985159024</v>
      </c>
      <c r="R34" s="1"/>
      <c r="S34" s="14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</row>
    <row r="35" spans="1:158" s="6" customFormat="1" ht="15.75" customHeight="1">
      <c r="A35" s="62">
        <v>29</v>
      </c>
      <c r="B35" s="55" t="s">
        <v>114</v>
      </c>
      <c r="C35" s="56" t="s">
        <v>56</v>
      </c>
      <c r="D35" s="60" t="s">
        <v>8</v>
      </c>
      <c r="E35" s="58">
        <v>49</v>
      </c>
      <c r="F35" s="58">
        <v>2</v>
      </c>
      <c r="G35" s="59">
        <v>14.794</v>
      </c>
      <c r="H35" s="60" t="s">
        <v>9</v>
      </c>
      <c r="I35" s="58">
        <v>1</v>
      </c>
      <c r="J35" s="58">
        <v>13</v>
      </c>
      <c r="K35" s="59">
        <v>43.23</v>
      </c>
      <c r="L35" s="67">
        <v>-338.78668434943063</v>
      </c>
      <c r="M35" s="67">
        <v>130.96805033702748</v>
      </c>
      <c r="N35" s="68">
        <v>146.431</v>
      </c>
      <c r="O35" s="63">
        <f t="shared" si="0"/>
        <v>480.41082480000006</v>
      </c>
      <c r="P35" s="66">
        <f>IF(L35&lt;&gt;"",-L35-$C$2,"")</f>
        <v>-2662.6133156505693</v>
      </c>
      <c r="Q35" s="66">
        <f>IF(M35&lt;&gt;"",-M35,"")</f>
        <v>-130.96805033702748</v>
      </c>
      <c r="R35" s="1"/>
      <c r="S35" s="1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</row>
    <row r="36" spans="1:158" s="6" customFormat="1" ht="15.75" customHeight="1">
      <c r="A36" s="62">
        <v>30</v>
      </c>
      <c r="B36" s="55" t="s">
        <v>115</v>
      </c>
      <c r="C36" s="56" t="s">
        <v>57</v>
      </c>
      <c r="D36" s="60" t="s">
        <v>8</v>
      </c>
      <c r="E36" s="58">
        <v>49</v>
      </c>
      <c r="F36" s="58">
        <v>1</v>
      </c>
      <c r="G36" s="59">
        <v>22.093</v>
      </c>
      <c r="H36" s="60" t="s">
        <v>9</v>
      </c>
      <c r="I36" s="58">
        <v>1</v>
      </c>
      <c r="J36" s="58">
        <v>12</v>
      </c>
      <c r="K36" s="59">
        <v>2.627</v>
      </c>
      <c r="L36" s="67">
        <v>-2898.3794291515005</v>
      </c>
      <c r="M36" s="67">
        <v>655.826796750222</v>
      </c>
      <c r="N36" s="68">
        <v>152.301</v>
      </c>
      <c r="O36" s="63">
        <f t="shared" si="0"/>
        <v>499.6691208</v>
      </c>
      <c r="P36" s="66">
        <f>IF(L36&lt;&gt;"",-L36-$C$2,"")</f>
        <v>-103.02057084849957</v>
      </c>
      <c r="Q36" s="66">
        <f>IF(M36&lt;&gt;"",-M36,"")</f>
        <v>-655.826796750222</v>
      </c>
      <c r="R36" s="1"/>
      <c r="S36" s="1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</row>
    <row r="37" spans="1:158" s="6" customFormat="1" ht="15.75" customHeight="1">
      <c r="A37" s="54">
        <v>31</v>
      </c>
      <c r="B37" s="55" t="s">
        <v>115</v>
      </c>
      <c r="C37" s="56" t="s">
        <v>58</v>
      </c>
      <c r="D37" s="60" t="s">
        <v>8</v>
      </c>
      <c r="E37" s="58">
        <v>49</v>
      </c>
      <c r="F37" s="58">
        <v>1</v>
      </c>
      <c r="G37" s="59">
        <v>21.495</v>
      </c>
      <c r="H37" s="60" t="s">
        <v>9</v>
      </c>
      <c r="I37" s="58">
        <v>1</v>
      </c>
      <c r="J37" s="58">
        <v>12</v>
      </c>
      <c r="K37" s="59">
        <v>4.738</v>
      </c>
      <c r="L37" s="67">
        <v>-2885.0547685981405</v>
      </c>
      <c r="M37" s="67">
        <v>611.0737612178068</v>
      </c>
      <c r="N37" s="68">
        <v>152.301</v>
      </c>
      <c r="O37" s="63">
        <f t="shared" si="0"/>
        <v>499.6691208</v>
      </c>
      <c r="P37" s="66">
        <f>IF(L37&lt;&gt;"",-L37-$C$2,"")</f>
        <v>-116.34523140185956</v>
      </c>
      <c r="Q37" s="66">
        <f>IF(M37&lt;&gt;"",-M37,"")</f>
        <v>-611.0737612178068</v>
      </c>
      <c r="R37" s="1"/>
      <c r="S37" s="14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</row>
    <row r="38" spans="1:158" s="6" customFormat="1" ht="15.75" customHeight="1">
      <c r="A38" s="62">
        <v>32</v>
      </c>
      <c r="B38" s="55" t="s">
        <v>115</v>
      </c>
      <c r="C38" s="56" t="s">
        <v>59</v>
      </c>
      <c r="D38" s="60" t="s">
        <v>8</v>
      </c>
      <c r="E38" s="58">
        <v>49</v>
      </c>
      <c r="F38" s="58">
        <v>1</v>
      </c>
      <c r="G38" s="59">
        <v>19.411</v>
      </c>
      <c r="H38" s="60" t="s">
        <v>9</v>
      </c>
      <c r="I38" s="58">
        <v>1</v>
      </c>
      <c r="J38" s="58">
        <v>12</v>
      </c>
      <c r="K38" s="59">
        <v>3.643</v>
      </c>
      <c r="L38" s="67">
        <v>-2948.7479627001094</v>
      </c>
      <c r="M38" s="67">
        <v>586.8849822606529</v>
      </c>
      <c r="N38" s="68">
        <v>152.301</v>
      </c>
      <c r="O38" s="63">
        <f t="shared" si="0"/>
        <v>499.6691208</v>
      </c>
      <c r="P38" s="66">
        <f>IF(L38&lt;&gt;"",-L38-$C$2,"")</f>
        <v>-52.65203729989071</v>
      </c>
      <c r="Q38" s="66">
        <f>IF(M38&lt;&gt;"",-M38,"")</f>
        <v>-586.8849822606529</v>
      </c>
      <c r="R38" s="1"/>
      <c r="S38" s="1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</row>
    <row r="39" spans="1:158" s="6" customFormat="1" ht="15.75" customHeight="1">
      <c r="A39" s="62">
        <v>33</v>
      </c>
      <c r="B39" s="55" t="s">
        <v>115</v>
      </c>
      <c r="C39" s="56" t="s">
        <v>60</v>
      </c>
      <c r="D39" s="60" t="s">
        <v>8</v>
      </c>
      <c r="E39" s="58">
        <v>49</v>
      </c>
      <c r="F39" s="58">
        <v>1</v>
      </c>
      <c r="G39" s="59">
        <v>20.286</v>
      </c>
      <c r="H39" s="60" t="s">
        <v>9</v>
      </c>
      <c r="I39" s="58">
        <v>1</v>
      </c>
      <c r="J39" s="58">
        <v>12</v>
      </c>
      <c r="K39" s="59">
        <v>0.866</v>
      </c>
      <c r="L39" s="67">
        <v>-2964.1565603423564</v>
      </c>
      <c r="M39" s="67">
        <v>647.5225480886644</v>
      </c>
      <c r="N39" s="68">
        <v>152.301</v>
      </c>
      <c r="O39" s="63">
        <f t="shared" si="0"/>
        <v>499.6691208</v>
      </c>
      <c r="P39" s="66">
        <f>IF(L39&lt;&gt;"",-L39-$C$2,"")</f>
        <v>-37.24343965764365</v>
      </c>
      <c r="Q39" s="66">
        <f>IF(M39&lt;&gt;"",-M39,"")</f>
        <v>-647.5225480886644</v>
      </c>
      <c r="R39" s="1"/>
      <c r="S39" s="14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</row>
    <row r="40" spans="1:158" s="6" customFormat="1" ht="15.75" customHeight="1">
      <c r="A40" s="54">
        <v>34</v>
      </c>
      <c r="B40" s="55" t="s">
        <v>116</v>
      </c>
      <c r="C40" s="56" t="s">
        <v>61</v>
      </c>
      <c r="D40" s="60" t="s">
        <v>8</v>
      </c>
      <c r="E40" s="58">
        <v>49</v>
      </c>
      <c r="F40" s="58">
        <v>1</v>
      </c>
      <c r="G40" s="59">
        <v>9.211</v>
      </c>
      <c r="H40" s="60" t="s">
        <v>9</v>
      </c>
      <c r="I40" s="58">
        <v>1</v>
      </c>
      <c r="J40" s="58">
        <v>12</v>
      </c>
      <c r="K40" s="59">
        <v>51.994</v>
      </c>
      <c r="L40" s="67">
        <v>-2560.9341239559085</v>
      </c>
      <c r="M40" s="67">
        <v>-369.125828956238</v>
      </c>
      <c r="N40" s="68">
        <v>146.202</v>
      </c>
      <c r="O40" s="63">
        <f t="shared" si="0"/>
        <v>479.6595216</v>
      </c>
      <c r="P40" s="66">
        <f>IF(L40&lt;&gt;"",-L40-$C$2,"")</f>
        <v>-440.4658760440916</v>
      </c>
      <c r="Q40" s="66">
        <f>IF(M40&lt;&gt;"",-M40,"")</f>
        <v>369.125828956238</v>
      </c>
      <c r="R40" s="1"/>
      <c r="S40" s="14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</row>
    <row r="41" spans="1:158" s="6" customFormat="1" ht="15.75" customHeight="1">
      <c r="A41" s="62">
        <v>35</v>
      </c>
      <c r="B41" s="55" t="s">
        <v>117</v>
      </c>
      <c r="C41" s="56" t="s">
        <v>62</v>
      </c>
      <c r="D41" s="60" t="s">
        <v>8</v>
      </c>
      <c r="E41" s="58">
        <v>49</v>
      </c>
      <c r="F41" s="58">
        <v>1</v>
      </c>
      <c r="G41" s="59">
        <v>29.131</v>
      </c>
      <c r="H41" s="60" t="s">
        <v>9</v>
      </c>
      <c r="I41" s="58">
        <v>1</v>
      </c>
      <c r="J41" s="58">
        <v>13</v>
      </c>
      <c r="K41" s="59">
        <v>14.28</v>
      </c>
      <c r="L41" s="67">
        <v>-1798.3931798726558</v>
      </c>
      <c r="M41" s="67">
        <v>-322.13945461502215</v>
      </c>
      <c r="N41" s="68">
        <v>141.26</v>
      </c>
      <c r="O41" s="63">
        <f t="shared" si="0"/>
        <v>463.445808</v>
      </c>
      <c r="P41" s="66">
        <f>IF(L41&lt;&gt;"",-L41-$C$2,"")</f>
        <v>-1203.0068201273443</v>
      </c>
      <c r="Q41" s="66">
        <f>IF(M41&lt;&gt;"",-M41,"")</f>
        <v>322.13945461502215</v>
      </c>
      <c r="R41" s="1"/>
      <c r="S41" s="1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</row>
    <row r="42" spans="1:158" s="6" customFormat="1" ht="15.75" customHeight="1">
      <c r="A42" s="62">
        <v>36</v>
      </c>
      <c r="B42" s="55" t="s">
        <v>118</v>
      </c>
      <c r="C42" s="56" t="s">
        <v>63</v>
      </c>
      <c r="D42" s="60" t="s">
        <v>8</v>
      </c>
      <c r="E42" s="58">
        <v>49</v>
      </c>
      <c r="F42" s="58">
        <v>1</v>
      </c>
      <c r="G42" s="59">
        <v>26.182</v>
      </c>
      <c r="H42" s="60" t="s">
        <v>9</v>
      </c>
      <c r="I42" s="58">
        <v>1</v>
      </c>
      <c r="J42" s="58">
        <v>13</v>
      </c>
      <c r="K42" s="59">
        <v>18.709</v>
      </c>
      <c r="L42" s="67">
        <v>-1810.6169812007013</v>
      </c>
      <c r="M42" s="67">
        <v>-449.5955976399723</v>
      </c>
      <c r="N42" s="68">
        <v>173.597</v>
      </c>
      <c r="O42" s="63">
        <f t="shared" si="0"/>
        <v>569.5370376000001</v>
      </c>
      <c r="P42" s="66">
        <f>IF(L42&lt;&gt;"",-L42-$C$2,"")</f>
        <v>-1190.7830187992988</v>
      </c>
      <c r="Q42" s="66">
        <f>IF(M42&lt;&gt;"",-M42,"")</f>
        <v>449.5955976399723</v>
      </c>
      <c r="R42" s="1"/>
      <c r="S42" s="1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</row>
    <row r="43" spans="1:158" s="6" customFormat="1" ht="15.75" customHeight="1">
      <c r="A43" s="54">
        <v>37</v>
      </c>
      <c r="B43" s="55" t="s">
        <v>119</v>
      </c>
      <c r="C43" s="56" t="s">
        <v>64</v>
      </c>
      <c r="D43" s="60" t="s">
        <v>8</v>
      </c>
      <c r="E43" s="58">
        <v>49</v>
      </c>
      <c r="F43" s="58">
        <v>1</v>
      </c>
      <c r="G43" s="59">
        <v>27.065</v>
      </c>
      <c r="H43" s="60" t="s">
        <v>9</v>
      </c>
      <c r="I43" s="58">
        <v>1</v>
      </c>
      <c r="J43" s="58">
        <v>13</v>
      </c>
      <c r="K43" s="59">
        <v>20.11</v>
      </c>
      <c r="L43" s="67">
        <v>-1771.425744565098</v>
      </c>
      <c r="M43" s="67">
        <v>-453.94352423612344</v>
      </c>
      <c r="N43" s="68">
        <v>159.554</v>
      </c>
      <c r="O43" s="63">
        <f t="shared" si="0"/>
        <v>523.4647632</v>
      </c>
      <c r="P43" s="66">
        <f>IF(L43&lt;&gt;"",-L43-$C$2,"")</f>
        <v>-1229.974255434902</v>
      </c>
      <c r="Q43" s="66">
        <f>IF(M43&lt;&gt;"",-M43,"")</f>
        <v>453.94352423612344</v>
      </c>
      <c r="R43" s="1"/>
      <c r="S43" s="14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</row>
    <row r="44" spans="1:158" s="6" customFormat="1" ht="15.75" customHeight="1">
      <c r="A44" s="62">
        <v>38</v>
      </c>
      <c r="B44" s="55" t="s">
        <v>120</v>
      </c>
      <c r="C44" s="56" t="s">
        <v>65</v>
      </c>
      <c r="D44" s="60" t="s">
        <v>8</v>
      </c>
      <c r="E44" s="58">
        <v>49</v>
      </c>
      <c r="F44" s="58">
        <v>2</v>
      </c>
      <c r="G44" s="59">
        <v>40.84</v>
      </c>
      <c r="H44" s="60" t="s">
        <v>9</v>
      </c>
      <c r="I44" s="58">
        <v>1</v>
      </c>
      <c r="J44" s="58">
        <v>13</v>
      </c>
      <c r="K44" s="59">
        <v>53.201</v>
      </c>
      <c r="L44" s="67">
        <v>408.5111690518014</v>
      </c>
      <c r="M44" s="67">
        <v>491.47104199111067</v>
      </c>
      <c r="N44" s="68">
        <v>164.484</v>
      </c>
      <c r="O44" s="63">
        <f t="shared" si="0"/>
        <v>539.6391072</v>
      </c>
      <c r="P44" s="66">
        <f>IF(L44&lt;&gt;"",-L44-$C$2,"")</f>
        <v>-3409.9111690518016</v>
      </c>
      <c r="Q44" s="66">
        <f>IF(M44&lt;&gt;"",-M44,"")</f>
        <v>-491.47104199111067</v>
      </c>
      <c r="R44" s="1"/>
      <c r="S44" s="14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</row>
    <row r="45" spans="1:158" s="6" customFormat="1" ht="15.75" customHeight="1">
      <c r="A45" s="62">
        <v>39</v>
      </c>
      <c r="B45" s="55" t="s">
        <v>120</v>
      </c>
      <c r="C45" s="56" t="s">
        <v>66</v>
      </c>
      <c r="D45" s="60" t="s">
        <v>8</v>
      </c>
      <c r="E45" s="58">
        <v>49</v>
      </c>
      <c r="F45" s="58">
        <v>2</v>
      </c>
      <c r="G45" s="59">
        <v>36.647</v>
      </c>
      <c r="H45" s="60" t="s">
        <v>9</v>
      </c>
      <c r="I45" s="58">
        <v>1</v>
      </c>
      <c r="J45" s="58">
        <v>13</v>
      </c>
      <c r="K45" s="59">
        <v>51.789</v>
      </c>
      <c r="L45" s="67">
        <v>290.7453939906107</v>
      </c>
      <c r="M45" s="67">
        <v>430.4350505914926</v>
      </c>
      <c r="N45" s="68">
        <v>164.484</v>
      </c>
      <c r="O45" s="63">
        <f t="shared" si="0"/>
        <v>539.6391072</v>
      </c>
      <c r="P45" s="66">
        <f>IF(L45&lt;&gt;"",-L45-$C$2,"")</f>
        <v>-3292.145393990611</v>
      </c>
      <c r="Q45" s="66">
        <f>IF(M45&lt;&gt;"",-M45,"")</f>
        <v>-430.4350505914926</v>
      </c>
      <c r="R45" s="1"/>
      <c r="S45" s="14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</row>
    <row r="46" spans="1:158" s="6" customFormat="1" ht="15.75" customHeight="1">
      <c r="A46" s="54">
        <v>40</v>
      </c>
      <c r="B46" s="55" t="s">
        <v>121</v>
      </c>
      <c r="C46" s="56" t="s">
        <v>67</v>
      </c>
      <c r="D46" s="60" t="s">
        <v>8</v>
      </c>
      <c r="E46" s="58">
        <v>49</v>
      </c>
      <c r="F46" s="58">
        <v>1</v>
      </c>
      <c r="G46" s="59">
        <v>52.997</v>
      </c>
      <c r="H46" s="60" t="s">
        <v>9</v>
      </c>
      <c r="I46" s="58">
        <v>1</v>
      </c>
      <c r="J46" s="58">
        <v>13</v>
      </c>
      <c r="K46" s="59">
        <v>50.652</v>
      </c>
      <c r="L46" s="67">
        <v>-758.8526903808689</v>
      </c>
      <c r="M46" s="67">
        <v>-416.46902061993035</v>
      </c>
      <c r="N46" s="68">
        <v>155.206</v>
      </c>
      <c r="O46" s="63">
        <f t="shared" si="0"/>
        <v>509.1998448</v>
      </c>
      <c r="P46" s="66">
        <f>IF(L46&lt;&gt;"",-L46-$C$2,"")</f>
        <v>-2242.5473096191313</v>
      </c>
      <c r="Q46" s="66">
        <f>IF(M46&lt;&gt;"",-M46,"")</f>
        <v>416.46902061993035</v>
      </c>
      <c r="R46" s="1"/>
      <c r="S46" s="1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</row>
    <row r="47" spans="1:158" s="6" customFormat="1" ht="15.75" customHeight="1">
      <c r="A47" s="62">
        <v>41</v>
      </c>
      <c r="B47" s="55" t="s">
        <v>121</v>
      </c>
      <c r="C47" s="56" t="s">
        <v>68</v>
      </c>
      <c r="D47" s="60" t="s">
        <v>8</v>
      </c>
      <c r="E47" s="58">
        <v>49</v>
      </c>
      <c r="F47" s="58">
        <v>1</v>
      </c>
      <c r="G47" s="59">
        <v>51.742</v>
      </c>
      <c r="H47" s="60" t="s">
        <v>9</v>
      </c>
      <c r="I47" s="58">
        <v>1</v>
      </c>
      <c r="J47" s="58">
        <v>13</v>
      </c>
      <c r="K47" s="59">
        <v>52.94</v>
      </c>
      <c r="L47" s="67">
        <v>-758.792447799688</v>
      </c>
      <c r="M47" s="67">
        <v>-476.991498441866</v>
      </c>
      <c r="N47" s="68">
        <v>155.206</v>
      </c>
      <c r="O47" s="63">
        <f t="shared" si="0"/>
        <v>509.1998448</v>
      </c>
      <c r="P47" s="66">
        <f>IF(L47&lt;&gt;"",-L47-$C$2,"")</f>
        <v>-2242.607552200312</v>
      </c>
      <c r="Q47" s="66">
        <f>IF(M47&lt;&gt;"",-M47,"")</f>
        <v>476.991498441866</v>
      </c>
      <c r="R47" s="1"/>
      <c r="S47" s="1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</row>
    <row r="48" spans="1:158" s="6" customFormat="1" ht="15.75" customHeight="1">
      <c r="A48" s="62">
        <v>42</v>
      </c>
      <c r="B48" s="55" t="s">
        <v>121</v>
      </c>
      <c r="C48" s="56" t="s">
        <v>69</v>
      </c>
      <c r="D48" s="60" t="s">
        <v>8</v>
      </c>
      <c r="E48" s="58">
        <v>49</v>
      </c>
      <c r="F48" s="58">
        <v>1</v>
      </c>
      <c r="G48" s="59">
        <v>50.392</v>
      </c>
      <c r="H48" s="60" t="s">
        <v>9</v>
      </c>
      <c r="I48" s="58">
        <v>1</v>
      </c>
      <c r="J48" s="58">
        <v>13</v>
      </c>
      <c r="K48" s="59">
        <v>51.339</v>
      </c>
      <c r="L48" s="67">
        <v>-811.668431894389</v>
      </c>
      <c r="M48" s="67">
        <v>-478.76942297158473</v>
      </c>
      <c r="N48" s="68">
        <v>155.206</v>
      </c>
      <c r="O48" s="63">
        <f t="shared" si="0"/>
        <v>509.1998448</v>
      </c>
      <c r="P48" s="66">
        <f>IF(L48&lt;&gt;"",-L48-$C$2,"")</f>
        <v>-2189.731568105611</v>
      </c>
      <c r="Q48" s="66">
        <f>IF(M48&lt;&gt;"",-M48,"")</f>
        <v>478.76942297158473</v>
      </c>
      <c r="R48" s="1"/>
      <c r="S48" s="1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</row>
    <row r="49" spans="1:158" s="6" customFormat="1" ht="15.75" customHeight="1">
      <c r="A49" s="54">
        <v>43</v>
      </c>
      <c r="B49" s="55" t="s">
        <v>121</v>
      </c>
      <c r="C49" s="56" t="s">
        <v>70</v>
      </c>
      <c r="D49" s="60" t="s">
        <v>8</v>
      </c>
      <c r="E49" s="58">
        <v>49</v>
      </c>
      <c r="F49" s="58">
        <v>1</v>
      </c>
      <c r="G49" s="59">
        <v>51.717</v>
      </c>
      <c r="H49" s="60" t="s">
        <v>9</v>
      </c>
      <c r="I49" s="58">
        <v>1</v>
      </c>
      <c r="J49" s="58">
        <v>13</v>
      </c>
      <c r="K49" s="59">
        <v>48.921</v>
      </c>
      <c r="L49" s="67">
        <v>-811.7366306470403</v>
      </c>
      <c r="M49" s="67">
        <v>-414.8406134787231</v>
      </c>
      <c r="N49" s="68">
        <v>155.206</v>
      </c>
      <c r="O49" s="63">
        <f t="shared" si="0"/>
        <v>509.1998448</v>
      </c>
      <c r="P49" s="66">
        <f>IF(L49&lt;&gt;"",-L49-$C$2,"")</f>
        <v>-2189.6633693529598</v>
      </c>
      <c r="Q49" s="66">
        <f>IF(M49&lt;&gt;"",-M49,"")</f>
        <v>414.8406134787231</v>
      </c>
      <c r="R49" s="1"/>
      <c r="S49" s="14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</row>
    <row r="50" spans="1:158" s="6" customFormat="1" ht="15.75" customHeight="1">
      <c r="A50" s="62">
        <v>44</v>
      </c>
      <c r="B50" s="55" t="s">
        <v>122</v>
      </c>
      <c r="C50" s="56" t="s">
        <v>71</v>
      </c>
      <c r="D50" s="60" t="s">
        <v>8</v>
      </c>
      <c r="E50" s="58">
        <v>49</v>
      </c>
      <c r="F50" s="58">
        <v>2</v>
      </c>
      <c r="G50" s="59">
        <v>1.031</v>
      </c>
      <c r="H50" s="60" t="s">
        <v>9</v>
      </c>
      <c r="I50" s="58">
        <v>1</v>
      </c>
      <c r="J50" s="58">
        <v>13</v>
      </c>
      <c r="K50" s="59">
        <v>3.832</v>
      </c>
      <c r="L50" s="67">
        <v>-1178.118539301407</v>
      </c>
      <c r="M50" s="67">
        <v>472.5111792601684</v>
      </c>
      <c r="N50" s="68">
        <v>159.388</v>
      </c>
      <c r="O50" s="63">
        <f t="shared" si="0"/>
        <v>522.9201504</v>
      </c>
      <c r="P50" s="66">
        <f>IF(L50&lt;&gt;"",-L50-$C$2,"")</f>
        <v>-1823.281460698593</v>
      </c>
      <c r="Q50" s="66">
        <f>IF(M50&lt;&gt;"",-M50,"")</f>
        <v>-472.5111792601684</v>
      </c>
      <c r="R50" s="1"/>
      <c r="S50" s="14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</row>
    <row r="51" spans="1:158" s="6" customFormat="1" ht="15.75" customHeight="1">
      <c r="A51" s="62">
        <v>45</v>
      </c>
      <c r="B51" s="55" t="s">
        <v>123</v>
      </c>
      <c r="C51" s="56" t="s">
        <v>72</v>
      </c>
      <c r="D51" s="60" t="s">
        <v>8</v>
      </c>
      <c r="E51" s="58">
        <v>49</v>
      </c>
      <c r="F51" s="58">
        <v>2</v>
      </c>
      <c r="G51" s="59">
        <v>3.793</v>
      </c>
      <c r="H51" s="60" t="s">
        <v>9</v>
      </c>
      <c r="I51" s="58">
        <v>1</v>
      </c>
      <c r="J51" s="58">
        <v>13</v>
      </c>
      <c r="K51" s="59">
        <v>7.666</v>
      </c>
      <c r="L51" s="67">
        <v>-1062.7098470134874</v>
      </c>
      <c r="M51" s="67">
        <v>467.456560392082</v>
      </c>
      <c r="N51" s="68">
        <v>155.422</v>
      </c>
      <c r="O51" s="63">
        <f t="shared" si="0"/>
        <v>509.90849760000003</v>
      </c>
      <c r="P51" s="66">
        <f>IF(L51&lt;&gt;"",-L51-$C$2,"")</f>
        <v>-1938.6901529865127</v>
      </c>
      <c r="Q51" s="66">
        <f>IF(M51&lt;&gt;"",-M51,"")</f>
        <v>-467.456560392082</v>
      </c>
      <c r="R51" s="1"/>
      <c r="S51" s="14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</row>
    <row r="52" spans="1:158" s="6" customFormat="1" ht="15.75" customHeight="1">
      <c r="A52" s="54">
        <v>46</v>
      </c>
      <c r="B52" s="55" t="s">
        <v>124</v>
      </c>
      <c r="C52" s="56" t="s">
        <v>73</v>
      </c>
      <c r="D52" s="60" t="s">
        <v>8</v>
      </c>
      <c r="E52" s="58">
        <v>49</v>
      </c>
      <c r="F52" s="58">
        <v>2</v>
      </c>
      <c r="G52" s="59">
        <v>17.981</v>
      </c>
      <c r="H52" s="60" t="s">
        <v>9</v>
      </c>
      <c r="I52" s="58">
        <v>1</v>
      </c>
      <c r="J52" s="58">
        <v>12</v>
      </c>
      <c r="K52" s="59">
        <v>27.901</v>
      </c>
      <c r="L52" s="67">
        <v>-1244.047211054199</v>
      </c>
      <c r="M52" s="67">
        <v>1368.3197027013503</v>
      </c>
      <c r="N52" s="68">
        <v>167.1</v>
      </c>
      <c r="O52" s="63">
        <f t="shared" si="0"/>
        <v>548.22168</v>
      </c>
      <c r="P52" s="66">
        <f>IF(L52&lt;&gt;"",-L52-$C$2,"")</f>
        <v>-1757.3527889458012</v>
      </c>
      <c r="Q52" s="66">
        <f>IF(M52&lt;&gt;"",-M52,"")</f>
        <v>-1368.3197027013503</v>
      </c>
      <c r="R52" s="1"/>
      <c r="S52" s="14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</row>
    <row r="53" spans="1:158" s="6" customFormat="1" ht="15.75" customHeight="1">
      <c r="A53" s="62">
        <v>47</v>
      </c>
      <c r="B53" s="55" t="s">
        <v>125</v>
      </c>
      <c r="C53" s="56" t="s">
        <v>74</v>
      </c>
      <c r="D53" s="60" t="s">
        <v>8</v>
      </c>
      <c r="E53" s="58">
        <v>49</v>
      </c>
      <c r="F53" s="58">
        <v>3</v>
      </c>
      <c r="G53" s="59">
        <v>31.415</v>
      </c>
      <c r="H53" s="60" t="s">
        <v>9</v>
      </c>
      <c r="I53" s="58">
        <v>1</v>
      </c>
      <c r="J53" s="58">
        <v>16</v>
      </c>
      <c r="K53" s="59">
        <v>5.704</v>
      </c>
      <c r="L53" s="67">
        <v>3332.831886299231</v>
      </c>
      <c r="M53" s="67">
        <v>-570.6175997796933</v>
      </c>
      <c r="N53" s="68">
        <v>165.951</v>
      </c>
      <c r="O53" s="63">
        <f t="shared" si="0"/>
        <v>544.4520408</v>
      </c>
      <c r="P53" s="66">
        <f>IF(L53&lt;&gt;"",-L53-$C$2,"")</f>
        <v>-6334.231886299231</v>
      </c>
      <c r="Q53" s="66">
        <f>IF(M53&lt;&gt;"",-M53,"")</f>
        <v>570.6175997796933</v>
      </c>
      <c r="R53" s="1"/>
      <c r="S53" s="1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</row>
    <row r="54" spans="1:158" s="6" customFormat="1" ht="15.75" customHeight="1">
      <c r="A54" s="62">
        <v>48</v>
      </c>
      <c r="B54" s="55" t="s">
        <v>126</v>
      </c>
      <c r="C54" s="56" t="s">
        <v>75</v>
      </c>
      <c r="D54" s="60" t="s">
        <v>8</v>
      </c>
      <c r="E54" s="58">
        <v>49</v>
      </c>
      <c r="F54" s="58">
        <v>2</v>
      </c>
      <c r="G54" s="59">
        <v>33.22</v>
      </c>
      <c r="H54" s="60" t="s">
        <v>9</v>
      </c>
      <c r="I54" s="58">
        <v>1</v>
      </c>
      <c r="J54" s="58">
        <v>13</v>
      </c>
      <c r="K54" s="59">
        <v>33.184</v>
      </c>
      <c r="L54" s="67">
        <v>-32.76073533313932</v>
      </c>
      <c r="M54" s="67">
        <v>652.5190057973834</v>
      </c>
      <c r="N54" s="68">
        <v>155.143</v>
      </c>
      <c r="O54" s="63">
        <f t="shared" si="0"/>
        <v>508.99315440000004</v>
      </c>
      <c r="P54" s="66">
        <f>IF(L54&lt;&gt;"",-L54-$C$2,"")</f>
        <v>-2968.639264666861</v>
      </c>
      <c r="Q54" s="66">
        <f>IF(M54&lt;&gt;"",-M54,"")</f>
        <v>-652.5190057973834</v>
      </c>
      <c r="R54" s="1"/>
      <c r="S54" s="14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</row>
    <row r="55" spans="1:158" s="6" customFormat="1" ht="15.75" customHeight="1">
      <c r="A55" s="54">
        <v>49</v>
      </c>
      <c r="B55" s="55" t="s">
        <v>126</v>
      </c>
      <c r="C55" s="56" t="s">
        <v>76</v>
      </c>
      <c r="D55" s="60" t="s">
        <v>8</v>
      </c>
      <c r="E55" s="58">
        <v>49</v>
      </c>
      <c r="F55" s="58">
        <v>2</v>
      </c>
      <c r="G55" s="59">
        <v>31.951</v>
      </c>
      <c r="H55" s="60" t="s">
        <v>9</v>
      </c>
      <c r="I55" s="58">
        <v>1</v>
      </c>
      <c r="J55" s="58">
        <v>13</v>
      </c>
      <c r="K55" s="59">
        <v>34.299</v>
      </c>
      <c r="L55" s="67">
        <v>-48.340090432051205</v>
      </c>
      <c r="M55" s="67">
        <v>609.9966807614705</v>
      </c>
      <c r="N55" s="68">
        <v>155.143</v>
      </c>
      <c r="O55" s="63">
        <f t="shared" si="0"/>
        <v>508.99315440000004</v>
      </c>
      <c r="P55" s="66">
        <f>IF(L55&lt;&gt;"",-L55-$C$2,"")</f>
        <v>-2953.059909567949</v>
      </c>
      <c r="Q55" s="66">
        <f>IF(M55&lt;&gt;"",-M55,"")</f>
        <v>-609.9966807614705</v>
      </c>
      <c r="R55" s="1"/>
      <c r="S55" s="14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</row>
    <row r="56" spans="1:158" s="6" customFormat="1" ht="15.75" customHeight="1">
      <c r="A56" s="62">
        <v>50</v>
      </c>
      <c r="B56" s="55" t="s">
        <v>126</v>
      </c>
      <c r="C56" s="56" t="s">
        <v>77</v>
      </c>
      <c r="D56" s="60" t="s">
        <v>8</v>
      </c>
      <c r="E56" s="58">
        <v>49</v>
      </c>
      <c r="F56" s="58">
        <v>2</v>
      </c>
      <c r="G56" s="59">
        <v>30.754</v>
      </c>
      <c r="H56" s="60" t="s">
        <v>9</v>
      </c>
      <c r="I56" s="58">
        <v>1</v>
      </c>
      <c r="J56" s="58">
        <v>13</v>
      </c>
      <c r="K56" s="59">
        <v>31.153</v>
      </c>
      <c r="L56" s="67">
        <v>-117.66807037542749</v>
      </c>
      <c r="M56" s="67">
        <v>635.3189159142727</v>
      </c>
      <c r="N56" s="68">
        <v>155.143</v>
      </c>
      <c r="O56" s="63">
        <f t="shared" si="0"/>
        <v>508.99315440000004</v>
      </c>
      <c r="P56" s="66">
        <f>IF(L56&lt;&gt;"",-L56-$C$2,"")</f>
        <v>-2883.731929624573</v>
      </c>
      <c r="Q56" s="66">
        <f>IF(M56&lt;&gt;"",-M56,"")</f>
        <v>-635.3189159142727</v>
      </c>
      <c r="R56" s="1"/>
      <c r="S56" s="1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</row>
    <row r="57" spans="1:158" s="6" customFormat="1" ht="15.75" customHeight="1">
      <c r="A57" s="62">
        <v>51</v>
      </c>
      <c r="B57" s="55" t="s">
        <v>126</v>
      </c>
      <c r="C57" s="56" t="s">
        <v>78</v>
      </c>
      <c r="D57" s="60" t="s">
        <v>8</v>
      </c>
      <c r="E57" s="58">
        <v>49</v>
      </c>
      <c r="F57" s="58">
        <v>2</v>
      </c>
      <c r="G57" s="59">
        <v>32.022</v>
      </c>
      <c r="H57" s="60" t="s">
        <v>9</v>
      </c>
      <c r="I57" s="58">
        <v>1</v>
      </c>
      <c r="J57" s="58">
        <v>13</v>
      </c>
      <c r="K57" s="59">
        <v>30.035</v>
      </c>
      <c r="L57" s="67">
        <v>-102.18027702632398</v>
      </c>
      <c r="M57" s="67">
        <v>677.8607571692813</v>
      </c>
      <c r="N57" s="68">
        <v>155.143</v>
      </c>
      <c r="O57" s="63">
        <f t="shared" si="0"/>
        <v>508.99315440000004</v>
      </c>
      <c r="P57" s="66">
        <f>IF(L57&lt;&gt;"",-L57-$C$2,"")</f>
        <v>-2899.219722973676</v>
      </c>
      <c r="Q57" s="66">
        <f>IF(M57&lt;&gt;"",-M57,"")</f>
        <v>-677.8607571692813</v>
      </c>
      <c r="R57" s="1"/>
      <c r="S57" s="1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</row>
    <row r="58" spans="1:158" s="6" customFormat="1" ht="15.75" customHeight="1">
      <c r="A58" s="54">
        <v>52</v>
      </c>
      <c r="B58" s="55" t="s">
        <v>127</v>
      </c>
      <c r="C58" s="56" t="s">
        <v>79</v>
      </c>
      <c r="D58" s="60" t="s">
        <v>8</v>
      </c>
      <c r="E58" s="58">
        <v>49</v>
      </c>
      <c r="F58" s="58">
        <v>0</v>
      </c>
      <c r="G58" s="59">
        <v>14.846</v>
      </c>
      <c r="H58" s="60" t="s">
        <v>9</v>
      </c>
      <c r="I58" s="58">
        <v>1</v>
      </c>
      <c r="J58" s="58">
        <v>18</v>
      </c>
      <c r="K58" s="59">
        <v>20.436</v>
      </c>
      <c r="L58" s="67">
        <v>432.2311088357094</v>
      </c>
      <c r="M58" s="67">
        <v>-6566.600183101559</v>
      </c>
      <c r="N58" s="68">
        <v>185.581</v>
      </c>
      <c r="O58" s="63">
        <f t="shared" si="0"/>
        <v>608.8541448</v>
      </c>
      <c r="P58" s="66">
        <f>IF(L58&lt;&gt;"",-L58-$C$2,"")</f>
        <v>-3433.6311088357097</v>
      </c>
      <c r="Q58" s="66">
        <f>IF(M58&lt;&gt;"",-M58,"")</f>
        <v>6566.600183101559</v>
      </c>
      <c r="R58" s="1"/>
      <c r="S58" s="14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</row>
    <row r="59" spans="1:158" s="6" customFormat="1" ht="15.75" customHeight="1">
      <c r="A59" s="62">
        <v>53</v>
      </c>
      <c r="B59" s="55" t="s">
        <v>128</v>
      </c>
      <c r="C59" s="56" t="s">
        <v>80</v>
      </c>
      <c r="D59" s="60" t="s">
        <v>8</v>
      </c>
      <c r="E59" s="58">
        <v>49</v>
      </c>
      <c r="F59" s="58">
        <v>0</v>
      </c>
      <c r="G59" s="59">
        <v>4.434</v>
      </c>
      <c r="H59" s="60" t="s">
        <v>9</v>
      </c>
      <c r="I59" s="58">
        <v>1</v>
      </c>
      <c r="J59" s="58">
        <v>21</v>
      </c>
      <c r="K59" s="59">
        <v>17.047</v>
      </c>
      <c r="L59" s="67">
        <v>2490.9203825357254</v>
      </c>
      <c r="M59" s="67">
        <v>-9524.712836909683</v>
      </c>
      <c r="N59" s="68">
        <v>191.297</v>
      </c>
      <c r="O59" s="63">
        <f t="shared" si="0"/>
        <v>627.6071976000001</v>
      </c>
      <c r="P59" s="66">
        <f>IF(L59&lt;&gt;"",-L59-$C$2,"")</f>
        <v>-5492.320382535725</v>
      </c>
      <c r="Q59" s="66">
        <f>IF(M59&lt;&gt;"",-M59,"")</f>
        <v>9524.712836909683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</row>
    <row r="60" spans="1:158" s="6" customFormat="1" ht="15.75" customHeight="1">
      <c r="A60" s="62">
        <v>54</v>
      </c>
      <c r="B60" s="55" t="s">
        <v>128</v>
      </c>
      <c r="C60" s="56" t="s">
        <v>81</v>
      </c>
      <c r="D60" s="60" t="s">
        <v>8</v>
      </c>
      <c r="E60" s="58">
        <v>49</v>
      </c>
      <c r="F60" s="58">
        <v>6</v>
      </c>
      <c r="G60" s="59">
        <v>13.416</v>
      </c>
      <c r="H60" s="60" t="s">
        <v>9</v>
      </c>
      <c r="I60" s="58">
        <v>1</v>
      </c>
      <c r="J60" s="58">
        <v>20</v>
      </c>
      <c r="K60" s="59">
        <v>44.584</v>
      </c>
      <c r="L60" s="67">
        <v>10803.173512991796</v>
      </c>
      <c r="M60" s="67">
        <v>-1697.0888699002048</v>
      </c>
      <c r="N60" s="68">
        <v>221.888</v>
      </c>
      <c r="O60" s="63">
        <f t="shared" si="0"/>
        <v>727.9701504000001</v>
      </c>
      <c r="P60" s="66">
        <f>IF(L60&lt;&gt;"",-L60-$C$2,"")</f>
        <v>-13804.573512991796</v>
      </c>
      <c r="Q60" s="66">
        <f>IF(M60&lt;&gt;"",-M60,"")</f>
        <v>1697.0888699002048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</row>
    <row r="61" spans="1:158" s="6" customFormat="1" ht="15.75" customHeight="1">
      <c r="A61" s="54">
        <v>55</v>
      </c>
      <c r="B61" s="55" t="s">
        <v>129</v>
      </c>
      <c r="C61" s="56" t="s">
        <v>82</v>
      </c>
      <c r="D61" s="60" t="s">
        <v>8</v>
      </c>
      <c r="E61" s="58">
        <v>49</v>
      </c>
      <c r="F61" s="58">
        <v>4</v>
      </c>
      <c r="G61" s="59">
        <v>13.789</v>
      </c>
      <c r="H61" s="60" t="s">
        <v>9</v>
      </c>
      <c r="I61" s="58">
        <v>1</v>
      </c>
      <c r="J61" s="58">
        <v>13</v>
      </c>
      <c r="K61" s="59">
        <v>48.133</v>
      </c>
      <c r="L61" s="67">
        <v>2546.058395426721</v>
      </c>
      <c r="M61" s="67">
        <v>2411.574020052847</v>
      </c>
      <c r="N61" s="68">
        <v>174.856</v>
      </c>
      <c r="O61" s="63">
        <f t="shared" si="0"/>
        <v>573.6675648</v>
      </c>
      <c r="P61" s="66">
        <f>IF(L61&lt;&gt;"",-L61-$C$2,"")</f>
        <v>-5547.458395426721</v>
      </c>
      <c r="Q61" s="66">
        <f>IF(M61&lt;&gt;"",-M61,"")</f>
        <v>-2411.574020052847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</row>
    <row r="62" spans="1:158" s="6" customFormat="1" ht="15.75" customHeight="1">
      <c r="A62" s="62">
        <v>56</v>
      </c>
      <c r="B62" s="55" t="s">
        <v>129</v>
      </c>
      <c r="C62" s="56" t="s">
        <v>83</v>
      </c>
      <c r="D62" s="60" t="s">
        <v>8</v>
      </c>
      <c r="E62" s="58">
        <v>49</v>
      </c>
      <c r="F62" s="58">
        <v>4</v>
      </c>
      <c r="G62" s="59">
        <v>25.961</v>
      </c>
      <c r="H62" s="60" t="s">
        <v>9</v>
      </c>
      <c r="I62" s="58">
        <v>1</v>
      </c>
      <c r="J62" s="58">
        <v>14</v>
      </c>
      <c r="K62" s="59">
        <v>0.178</v>
      </c>
      <c r="L62" s="67">
        <v>2991.339885478232</v>
      </c>
      <c r="M62" s="67">
        <v>2465.0746628621396</v>
      </c>
      <c r="N62" s="68">
        <v>172.009</v>
      </c>
      <c r="O62" s="63">
        <f t="shared" si="0"/>
        <v>564.3271272</v>
      </c>
      <c r="P62" s="66">
        <f>IF(L62&lt;&gt;"",-L62-$C$2,"")</f>
        <v>-5992.739885478232</v>
      </c>
      <c r="Q62" s="66">
        <f>IF(M62&lt;&gt;"",-M62,"")</f>
        <v>-2465.0746628621396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</row>
    <row r="63" spans="1:158" s="6" customFormat="1" ht="15.75" customHeight="1">
      <c r="A63" s="62">
        <v>57</v>
      </c>
      <c r="B63" s="55" t="s">
        <v>130</v>
      </c>
      <c r="C63" s="56" t="s">
        <v>84</v>
      </c>
      <c r="D63" s="60" t="s">
        <v>8</v>
      </c>
      <c r="E63" s="58">
        <v>49</v>
      </c>
      <c r="F63" s="58">
        <v>0</v>
      </c>
      <c r="G63" s="59">
        <v>48.95</v>
      </c>
      <c r="H63" s="60" t="s">
        <v>9</v>
      </c>
      <c r="I63" s="58">
        <v>1</v>
      </c>
      <c r="J63" s="58">
        <v>11</v>
      </c>
      <c r="K63" s="59">
        <v>43.33</v>
      </c>
      <c r="L63" s="67">
        <v>-3935.6232604415018</v>
      </c>
      <c r="M63" s="67">
        <v>300.6646613693776</v>
      </c>
      <c r="N63" s="68">
        <v>144.647</v>
      </c>
      <c r="O63" s="63">
        <f t="shared" si="0"/>
        <v>474.5578776</v>
      </c>
      <c r="P63" s="66">
        <f>IF(L63&lt;&gt;"",-L63-$C$2,"")</f>
        <v>934.2232604415017</v>
      </c>
      <c r="Q63" s="66">
        <f>IF(M63&lt;&gt;"",-M63,"")</f>
        <v>-300.6646613693776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</row>
    <row r="64" spans="1:158" s="6" customFormat="1" ht="15.75" customHeight="1">
      <c r="A64" s="54">
        <v>58</v>
      </c>
      <c r="B64" s="55" t="s">
        <v>125</v>
      </c>
      <c r="C64" s="56" t="s">
        <v>85</v>
      </c>
      <c r="D64" s="60" t="s">
        <v>8</v>
      </c>
      <c r="E64" s="58">
        <v>49</v>
      </c>
      <c r="F64" s="58">
        <v>0</v>
      </c>
      <c r="G64" s="59">
        <v>58.243</v>
      </c>
      <c r="H64" s="60" t="s">
        <v>9</v>
      </c>
      <c r="I64" s="58">
        <v>1</v>
      </c>
      <c r="J64" s="58">
        <v>10</v>
      </c>
      <c r="K64" s="59">
        <v>16.43</v>
      </c>
      <c r="L64" s="67">
        <v>-4846.595247602724</v>
      </c>
      <c r="M64" s="67">
        <v>1840.3550036060155</v>
      </c>
      <c r="N64" s="68">
        <v>192.555</v>
      </c>
      <c r="O64" s="63">
        <f t="shared" si="0"/>
        <v>631.734444</v>
      </c>
      <c r="P64" s="66">
        <f>IF(L64&lt;&gt;"",-L64-$C$2,"")</f>
        <v>1845.195247602724</v>
      </c>
      <c r="Q64" s="66">
        <f>IF(M64&lt;&gt;"",-M64,"")</f>
        <v>-1840.3550036060155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</row>
    <row r="65" spans="1:158" s="6" customFormat="1" ht="15.75" customHeight="1">
      <c r="A65" s="62">
        <v>59</v>
      </c>
      <c r="B65" s="55" t="s">
        <v>131</v>
      </c>
      <c r="C65" s="56" t="s">
        <v>86</v>
      </c>
      <c r="D65" s="60" t="s">
        <v>8</v>
      </c>
      <c r="E65" s="58">
        <v>49</v>
      </c>
      <c r="F65" s="58">
        <v>0</v>
      </c>
      <c r="G65" s="59">
        <v>36.99</v>
      </c>
      <c r="H65" s="60" t="s">
        <v>9</v>
      </c>
      <c r="I65" s="58">
        <v>1</v>
      </c>
      <c r="J65" s="58">
        <v>10</v>
      </c>
      <c r="K65" s="59">
        <v>12.287</v>
      </c>
      <c r="L65" s="67">
        <v>-5404.669158909158</v>
      </c>
      <c r="M65" s="67">
        <v>1484.4152395699607</v>
      </c>
      <c r="N65" s="68">
        <v>177.857</v>
      </c>
      <c r="O65" s="63">
        <f t="shared" si="0"/>
        <v>583.5132456</v>
      </c>
      <c r="P65" s="66">
        <f>IF(L65&lt;&gt;"",-L65-$C$2,"")</f>
        <v>2403.269158909158</v>
      </c>
      <c r="Q65" s="66">
        <f aca="true" t="shared" si="1" ref="Q65:Q74">IF(M65&lt;&gt;"",-M65,"")</f>
        <v>-1484.4152395699607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</row>
    <row r="66" spans="1:158" s="6" customFormat="1" ht="15.75" customHeight="1">
      <c r="A66" s="62">
        <v>60</v>
      </c>
      <c r="B66" s="55" t="s">
        <v>132</v>
      </c>
      <c r="C66" s="56" t="s">
        <v>87</v>
      </c>
      <c r="D66" s="60" t="s">
        <v>8</v>
      </c>
      <c r="E66" s="58">
        <v>49</v>
      </c>
      <c r="F66" s="58">
        <v>0</v>
      </c>
      <c r="G66" s="59">
        <v>31.987</v>
      </c>
      <c r="H66" s="60" t="s">
        <v>9</v>
      </c>
      <c r="I66" s="58">
        <v>1</v>
      </c>
      <c r="J66" s="58">
        <v>9</v>
      </c>
      <c r="K66" s="59">
        <v>35.274</v>
      </c>
      <c r="L66" s="67">
        <v>-6005.157505989074</v>
      </c>
      <c r="M66" s="67">
        <v>1963.0368511160154</v>
      </c>
      <c r="N66" s="68">
        <v>202.761</v>
      </c>
      <c r="O66" s="63">
        <f t="shared" si="0"/>
        <v>665.2182888</v>
      </c>
      <c r="P66" s="66">
        <f>IF(L66&lt;&gt;"",-L66-$C$2,"")</f>
        <v>3003.7575059890737</v>
      </c>
      <c r="Q66" s="66">
        <f t="shared" si="1"/>
        <v>-1963.0368511160154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</row>
    <row r="67" spans="1:158" s="6" customFormat="1" ht="15.75" customHeight="1">
      <c r="A67" s="54">
        <v>61</v>
      </c>
      <c r="B67" s="55" t="s">
        <v>132</v>
      </c>
      <c r="C67" s="56" t="s">
        <v>88</v>
      </c>
      <c r="D67" s="60" t="s">
        <v>8</v>
      </c>
      <c r="E67" s="58">
        <v>49</v>
      </c>
      <c r="F67" s="58">
        <v>0</v>
      </c>
      <c r="G67" s="59">
        <v>21.577</v>
      </c>
      <c r="H67" s="60" t="s">
        <v>9</v>
      </c>
      <c r="I67" s="58">
        <v>1</v>
      </c>
      <c r="J67" s="58">
        <v>9</v>
      </c>
      <c r="K67" s="59">
        <v>25.419</v>
      </c>
      <c r="L67" s="67">
        <v>-6380.41842894543</v>
      </c>
      <c r="M67" s="67">
        <v>1910.8863498584178</v>
      </c>
      <c r="N67" s="68">
        <v>185.303</v>
      </c>
      <c r="O67" s="63">
        <f t="shared" si="0"/>
        <v>607.9420824</v>
      </c>
      <c r="P67" s="66">
        <f>IF(L67&lt;&gt;"",-L67-$C$2,"")</f>
        <v>3379.0184289454296</v>
      </c>
      <c r="Q67" s="66">
        <f t="shared" si="1"/>
        <v>-1910.8863498584178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</row>
    <row r="68" spans="1:158" s="6" customFormat="1" ht="15.75" customHeight="1">
      <c r="A68" s="62">
        <v>62</v>
      </c>
      <c r="B68" s="55" t="s">
        <v>133</v>
      </c>
      <c r="C68" s="56" t="s">
        <v>89</v>
      </c>
      <c r="D68" s="60" t="s">
        <v>8</v>
      </c>
      <c r="E68" s="58">
        <v>48</v>
      </c>
      <c r="F68" s="58">
        <v>58</v>
      </c>
      <c r="G68" s="59">
        <v>51.126</v>
      </c>
      <c r="H68" s="60" t="s">
        <v>9</v>
      </c>
      <c r="I68" s="58">
        <v>1</v>
      </c>
      <c r="J68" s="58">
        <v>9</v>
      </c>
      <c r="K68" s="59">
        <v>10.564</v>
      </c>
      <c r="L68" s="67">
        <v>-8719.85179488143</v>
      </c>
      <c r="M68" s="67">
        <v>353.2413205203447</v>
      </c>
      <c r="N68" s="68">
        <v>193.919</v>
      </c>
      <c r="O68" s="63">
        <f t="shared" si="0"/>
        <v>636.2094552000001</v>
      </c>
      <c r="P68" s="66">
        <f>IF(L68&lt;&gt;"",-L68-$C$2,"")</f>
        <v>5718.45179488143</v>
      </c>
      <c r="Q68" s="66">
        <f t="shared" si="1"/>
        <v>-353.2413205203447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</row>
    <row r="69" spans="1:158" s="6" customFormat="1" ht="15.75" customHeight="1">
      <c r="A69" s="62">
        <v>63</v>
      </c>
      <c r="B69" s="55" t="s">
        <v>134</v>
      </c>
      <c r="C69" s="56" t="s">
        <v>90</v>
      </c>
      <c r="D69" s="60" t="s">
        <v>8</v>
      </c>
      <c r="E69" s="58">
        <v>48</v>
      </c>
      <c r="F69" s="58">
        <v>58</v>
      </c>
      <c r="G69" s="59">
        <v>39.885</v>
      </c>
      <c r="H69" s="60" t="s">
        <v>9</v>
      </c>
      <c r="I69" s="58">
        <v>1</v>
      </c>
      <c r="J69" s="58">
        <v>11</v>
      </c>
      <c r="K69" s="59">
        <v>13.785</v>
      </c>
      <c r="L69" s="67">
        <v>-7381.428231151775</v>
      </c>
      <c r="M69" s="67">
        <v>-1793.2442282840602</v>
      </c>
      <c r="N69" s="68">
        <v>180.826</v>
      </c>
      <c r="O69" s="63">
        <f t="shared" si="0"/>
        <v>593.2539408</v>
      </c>
      <c r="P69" s="66">
        <f>IF(L69&lt;&gt;"",-L69-$C$2,"")</f>
        <v>4380.028231151775</v>
      </c>
      <c r="Q69" s="66">
        <f t="shared" si="1"/>
        <v>1793.2442282840602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</row>
    <row r="70" spans="1:158" s="6" customFormat="1" ht="15.75" customHeight="1">
      <c r="A70" s="54">
        <v>64</v>
      </c>
      <c r="B70" s="55" t="s">
        <v>135</v>
      </c>
      <c r="C70" s="56" t="s">
        <v>91</v>
      </c>
      <c r="D70" s="60" t="s">
        <v>8</v>
      </c>
      <c r="E70" s="58">
        <v>48</v>
      </c>
      <c r="F70" s="58">
        <v>59</v>
      </c>
      <c r="G70" s="59">
        <v>47.803</v>
      </c>
      <c r="H70" s="60" t="s">
        <v>9</v>
      </c>
      <c r="I70" s="58">
        <v>1</v>
      </c>
      <c r="J70" s="58">
        <v>11</v>
      </c>
      <c r="K70" s="59">
        <v>15.347</v>
      </c>
      <c r="L70" s="67">
        <v>-5750.253284692583</v>
      </c>
      <c r="M70" s="67">
        <v>-473.1939946102675</v>
      </c>
      <c r="N70" s="68">
        <v>164.874</v>
      </c>
      <c r="O70" s="63">
        <f t="shared" si="0"/>
        <v>540.9186192</v>
      </c>
      <c r="P70" s="66">
        <f>IF(L70&lt;&gt;"",-L70-$C$2,"")</f>
        <v>2748.853284692583</v>
      </c>
      <c r="Q70" s="66">
        <f t="shared" si="1"/>
        <v>473.1939946102675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</row>
    <row r="71" spans="1:158" s="53" customFormat="1" ht="15.75" customHeight="1">
      <c r="A71" s="62">
        <v>65</v>
      </c>
      <c r="B71" s="55" t="s">
        <v>136</v>
      </c>
      <c r="C71" s="56" t="s">
        <v>92</v>
      </c>
      <c r="D71" s="60" t="s">
        <v>8</v>
      </c>
      <c r="E71" s="58">
        <v>48</v>
      </c>
      <c r="F71" s="58">
        <v>59</v>
      </c>
      <c r="G71" s="59">
        <v>55.18</v>
      </c>
      <c r="H71" s="60" t="s">
        <v>9</v>
      </c>
      <c r="I71" s="58">
        <v>1</v>
      </c>
      <c r="J71" s="58">
        <v>8</v>
      </c>
      <c r="K71" s="59">
        <v>57.326</v>
      </c>
      <c r="L71" s="67">
        <v>-7372.403304925986</v>
      </c>
      <c r="M71" s="67">
        <v>1827.1654933060504</v>
      </c>
      <c r="N71" s="68">
        <v>192.484</v>
      </c>
      <c r="O71" s="63">
        <f t="shared" si="0"/>
        <v>631.5015072000001</v>
      </c>
      <c r="P71" s="66">
        <f>IF(L71&lt;&gt;"",-L71-$C$2,"")</f>
        <v>4371.0033049259855</v>
      </c>
      <c r="Q71" s="66">
        <f t="shared" si="1"/>
        <v>-1827.1654933060504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</row>
    <row r="72" spans="1:158" s="6" customFormat="1" ht="15.75" customHeight="1">
      <c r="A72" s="62">
        <v>66</v>
      </c>
      <c r="B72" s="55" t="s">
        <v>137</v>
      </c>
      <c r="C72" s="56" t="s">
        <v>93</v>
      </c>
      <c r="D72" s="60" t="s">
        <v>8</v>
      </c>
      <c r="E72" s="58">
        <v>49</v>
      </c>
      <c r="F72" s="58">
        <v>0</v>
      </c>
      <c r="G72" s="59">
        <v>8.98</v>
      </c>
      <c r="H72" s="60" t="s">
        <v>9</v>
      </c>
      <c r="I72" s="58">
        <v>1</v>
      </c>
      <c r="J72" s="58">
        <v>8</v>
      </c>
      <c r="K72" s="59">
        <v>18.816</v>
      </c>
      <c r="L72" s="67">
        <v>-7546.150586004131</v>
      </c>
      <c r="M72" s="67">
        <v>2701.402271506934</v>
      </c>
      <c r="N72" s="68">
        <v>211.988</v>
      </c>
      <c r="O72" s="63">
        <f>$N72*3.2808</f>
        <v>695.4902304000001</v>
      </c>
      <c r="P72" s="66">
        <f>IF(L72&lt;&gt;"",-L72-$C$2,"")</f>
        <v>4544.750586004131</v>
      </c>
      <c r="Q72" s="66">
        <f t="shared" si="1"/>
        <v>-2701.402271506934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1:158" s="53" customFormat="1" ht="15.75" customHeight="1">
      <c r="A73" s="54">
        <v>67</v>
      </c>
      <c r="B73" s="55" t="s">
        <v>138</v>
      </c>
      <c r="C73" s="56" t="s">
        <v>94</v>
      </c>
      <c r="D73" s="60" t="s">
        <v>8</v>
      </c>
      <c r="E73" s="58">
        <v>49</v>
      </c>
      <c r="F73" s="58">
        <v>3</v>
      </c>
      <c r="G73" s="59">
        <v>3.901</v>
      </c>
      <c r="H73" s="60" t="s">
        <v>9</v>
      </c>
      <c r="I73" s="58">
        <v>1</v>
      </c>
      <c r="J73" s="58">
        <v>8</v>
      </c>
      <c r="K73" s="59">
        <v>24.802</v>
      </c>
      <c r="L73" s="67">
        <v>-3317.3614901918563</v>
      </c>
      <c r="M73" s="67">
        <v>6067.905974583882</v>
      </c>
      <c r="N73" s="68">
        <v>230.234</v>
      </c>
      <c r="O73" s="63">
        <f>$N73*3.2808</f>
        <v>755.3517072000001</v>
      </c>
      <c r="P73" s="66">
        <f>IF(L73&lt;&gt;"",-L73-$C$2,"")</f>
        <v>315.9614901918562</v>
      </c>
      <c r="Q73" s="66">
        <f t="shared" si="1"/>
        <v>-6067.905974583882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</row>
    <row r="74" spans="1:158" s="6" customFormat="1" ht="15.75" customHeight="1">
      <c r="A74" s="62">
        <v>68</v>
      </c>
      <c r="B74" s="55" t="s">
        <v>123</v>
      </c>
      <c r="C74" s="56" t="s">
        <v>95</v>
      </c>
      <c r="D74" s="60" t="s">
        <v>8</v>
      </c>
      <c r="E74" s="58">
        <v>49</v>
      </c>
      <c r="F74" s="58">
        <v>2</v>
      </c>
      <c r="G74" s="59">
        <v>54.426</v>
      </c>
      <c r="H74" s="60" t="s">
        <v>9</v>
      </c>
      <c r="I74" s="58">
        <v>1</v>
      </c>
      <c r="J74" s="58">
        <v>14</v>
      </c>
      <c r="K74" s="59">
        <v>42.785</v>
      </c>
      <c r="L74" s="67">
        <v>1376.2712192274885</v>
      </c>
      <c r="M74" s="67">
        <v>-11.98689753133252</v>
      </c>
      <c r="N74" s="68">
        <v>153.684</v>
      </c>
      <c r="O74" s="63">
        <f>$N74*3.2808</f>
        <v>504.2064672</v>
      </c>
      <c r="P74" s="66">
        <f>IF(L74&lt;&gt;"",-L74-$C$2,"")</f>
        <v>-4377.671219227488</v>
      </c>
      <c r="Q74" s="66">
        <f t="shared" si="1"/>
        <v>11.98689753133252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</row>
    <row r="75" spans="1:158" s="6" customFormat="1" ht="15.75" customHeight="1">
      <c r="A75" s="9"/>
      <c r="B75" s="7"/>
      <c r="C75" s="8"/>
      <c r="D75" s="24" t="s">
        <v>8</v>
      </c>
      <c r="E75" s="29"/>
      <c r="F75" s="9"/>
      <c r="G75" s="28"/>
      <c r="H75" s="24" t="s">
        <v>9</v>
      </c>
      <c r="I75" s="29"/>
      <c r="J75" s="29"/>
      <c r="K75" s="30"/>
      <c r="L75" s="10"/>
      <c r="M75" s="10"/>
      <c r="N75" s="10"/>
      <c r="O75" s="61">
        <f>$N75*3.2808</f>
        <v>0</v>
      </c>
      <c r="P75" s="11">
        <f>IF(L75&lt;&gt;"",-L75-$C$2,"")</f>
      </c>
      <c r="Q75" s="1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</row>
    <row r="76" spans="1:158" s="6" customFormat="1" ht="15.75" customHeight="1">
      <c r="A76" s="9"/>
      <c r="B76" s="7"/>
      <c r="C76" s="8"/>
      <c r="D76" s="24" t="s">
        <v>8</v>
      </c>
      <c r="E76" s="29"/>
      <c r="F76" s="9"/>
      <c r="G76" s="28"/>
      <c r="H76" s="24" t="s">
        <v>9</v>
      </c>
      <c r="I76" s="29"/>
      <c r="J76" s="29"/>
      <c r="K76" s="30"/>
      <c r="L76" s="10"/>
      <c r="M76" s="10"/>
      <c r="N76" s="10"/>
      <c r="O76" s="61">
        <f>$N76*3.2808</f>
        <v>0</v>
      </c>
      <c r="P76" s="11">
        <f>IF(L76&lt;&gt;"",-L76-$C$2,"")</f>
      </c>
      <c r="Q76" s="1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</row>
    <row r="77" spans="1:158" s="6" customFormat="1" ht="15.75" customHeight="1">
      <c r="A77" s="5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</row>
    <row r="78" spans="1:158" s="6" customFormat="1" ht="15.75" customHeight="1">
      <c r="A78" s="5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</row>
    <row r="79" spans="1:158" s="6" customFormat="1" ht="15.75" customHeight="1">
      <c r="A79" s="5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</row>
    <row r="80" spans="1:158" s="6" customFormat="1" ht="15.75" customHeight="1">
      <c r="A80" s="5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</row>
    <row r="81" spans="1:158" s="6" customFormat="1" ht="15.75" customHeight="1">
      <c r="A81" s="5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</row>
    <row r="82" spans="1:158" s="6" customFormat="1" ht="15.75" customHeight="1">
      <c r="A82" s="5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</row>
    <row r="83" spans="1:158" s="6" customFormat="1" ht="15.75" customHeight="1">
      <c r="A83" s="5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</row>
    <row r="84" spans="1:158" s="6" customFormat="1" ht="15.75" customHeight="1">
      <c r="A84" s="5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</row>
    <row r="85" spans="1:158" s="6" customFormat="1" ht="15.75" customHeight="1">
      <c r="A85" s="5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</row>
    <row r="86" spans="1:158" s="6" customFormat="1" ht="15.75" customHeight="1">
      <c r="A86" s="5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</row>
    <row r="87" spans="1:158" s="6" customFormat="1" ht="15.75" customHeight="1">
      <c r="A87" s="5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</row>
    <row r="88" spans="1:158" s="6" customFormat="1" ht="15.75" customHeight="1">
      <c r="A88" s="5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</row>
    <row r="89" spans="1:158" s="6" customFormat="1" ht="15.75" customHeight="1">
      <c r="A89" s="5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</row>
    <row r="90" spans="1:158" s="6" customFormat="1" ht="15.75" customHeight="1">
      <c r="A90" s="5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</row>
    <row r="91" spans="1:158" s="6" customFormat="1" ht="15.75" customHeight="1">
      <c r="A91" s="5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</row>
    <row r="92" spans="1:158" s="6" customFormat="1" ht="15.75" customHeight="1">
      <c r="A92" s="5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</row>
    <row r="93" spans="1:158" s="6" customFormat="1" ht="15.75" customHeight="1">
      <c r="A93" s="5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</row>
    <row r="94" spans="1:158" s="6" customFormat="1" ht="15.75" customHeight="1">
      <c r="A94" s="5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</row>
    <row r="95" spans="1:158" s="6" customFormat="1" ht="15.75" customHeight="1">
      <c r="A95" s="5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</row>
    <row r="96" spans="1:158" s="6" customFormat="1" ht="15.75" customHeight="1">
      <c r="A96" s="5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</row>
    <row r="97" spans="1:158" s="6" customFormat="1" ht="15.75" customHeight="1">
      <c r="A97" s="5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</row>
    <row r="98" spans="1:158" s="6" customFormat="1" ht="15.75" customHeight="1">
      <c r="A98" s="5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</row>
    <row r="99" spans="1:158" s="6" customFormat="1" ht="15.75" customHeight="1">
      <c r="A99" s="5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</row>
    <row r="100" spans="1:158" s="6" customFormat="1" ht="15.75" customHeight="1">
      <c r="A100" s="5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</row>
    <row r="101" spans="1:158" s="6" customFormat="1" ht="15.75" customHeight="1">
      <c r="A101" s="5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</row>
    <row r="102" spans="1:158" s="6" customFormat="1" ht="15.75" customHeight="1">
      <c r="A102" s="5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</row>
    <row r="103" spans="1:158" s="6" customFormat="1" ht="15.75" customHeight="1">
      <c r="A103" s="5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</row>
    <row r="104" spans="1:158" s="6" customFormat="1" ht="15.75" customHeight="1">
      <c r="A104" s="5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</row>
    <row r="105" spans="1:158" s="6" customFormat="1" ht="15.75" customHeight="1">
      <c r="A105" s="5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</row>
    <row r="106" spans="1:158" s="6" customFormat="1" ht="15.75" customHeight="1">
      <c r="A106" s="5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</row>
    <row r="107" spans="1:158" s="6" customFormat="1" ht="15.75" customHeight="1">
      <c r="A107" s="5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</row>
    <row r="108" spans="1:158" s="6" customFormat="1" ht="15.75" customHeight="1">
      <c r="A108" s="5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</row>
    <row r="109" spans="1:158" s="6" customFormat="1" ht="15.75" customHeight="1">
      <c r="A109" s="5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</row>
    <row r="110" spans="1:158" s="6" customFormat="1" ht="15.75" customHeight="1">
      <c r="A110" s="5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</row>
    <row r="111" spans="1:158" s="6" customFormat="1" ht="15.75" customHeight="1">
      <c r="A111" s="5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</row>
    <row r="112" spans="1:158" s="6" customFormat="1" ht="15.75" customHeight="1">
      <c r="A112" s="5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</row>
    <row r="113" spans="1:158" s="6" customFormat="1" ht="15.75" customHeight="1">
      <c r="A113" s="5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</row>
    <row r="114" spans="1:158" s="6" customFormat="1" ht="15.75" customHeight="1">
      <c r="A114" s="5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</row>
    <row r="115" spans="1:158" s="6" customFormat="1" ht="15.75" customHeight="1">
      <c r="A115" s="5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</row>
    <row r="116" spans="1:158" s="6" customFormat="1" ht="15.75" customHeight="1">
      <c r="A116" s="5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</row>
    <row r="117" spans="1:158" s="6" customFormat="1" ht="15.75" customHeight="1">
      <c r="A117" s="5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</row>
    <row r="118" spans="1:158" s="6" customFormat="1" ht="15.75" customHeight="1">
      <c r="A118" s="5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</row>
    <row r="119" spans="1:158" s="6" customFormat="1" ht="15.75" customHeight="1">
      <c r="A119" s="5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</row>
    <row r="120" spans="1:158" s="6" customFormat="1" ht="15.75" customHeight="1">
      <c r="A120" s="5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</row>
    <row r="121" spans="1:158" s="6" customFormat="1" ht="15.75" customHeight="1">
      <c r="A121" s="5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</row>
    <row r="122" spans="1:158" s="6" customFormat="1" ht="15.75" customHeight="1">
      <c r="A122" s="5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</row>
    <row r="123" spans="1:158" s="6" customFormat="1" ht="15.75" customHeight="1">
      <c r="A123" s="5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</row>
    <row r="124" spans="1:158" s="6" customFormat="1" ht="15.75" customHeight="1">
      <c r="A124" s="5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</row>
    <row r="125" spans="1:158" s="6" customFormat="1" ht="15.75" customHeight="1">
      <c r="A125" s="5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</row>
    <row r="126" spans="1:158" s="6" customFormat="1" ht="15.75" customHeight="1">
      <c r="A126" s="5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</row>
    <row r="127" spans="1:158" s="6" customFormat="1" ht="15.75" customHeight="1">
      <c r="A127" s="5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</row>
    <row r="128" spans="1:158" s="6" customFormat="1" ht="15.75" customHeight="1">
      <c r="A128" s="5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</row>
    <row r="129" spans="1:158" s="6" customFormat="1" ht="15.75" customHeight="1">
      <c r="A129" s="5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</row>
    <row r="130" spans="1:158" s="6" customFormat="1" ht="15.75" customHeight="1">
      <c r="A130" s="5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</row>
    <row r="131" spans="1:158" s="6" customFormat="1" ht="15.75" customHeight="1">
      <c r="A131" s="5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</row>
    <row r="132" spans="1:158" s="6" customFormat="1" ht="15.75" customHeight="1">
      <c r="A132" s="5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</row>
    <row r="133" spans="1:158" s="6" customFormat="1" ht="15.75" customHeight="1">
      <c r="A133" s="5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</row>
    <row r="134" spans="1:158" s="6" customFormat="1" ht="15.75" customHeight="1">
      <c r="A134" s="5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</row>
    <row r="135" spans="1:158" s="6" customFormat="1" ht="15.75" customHeight="1">
      <c r="A135" s="5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</row>
    <row r="136" spans="1:158" s="6" customFormat="1" ht="15.75" customHeight="1">
      <c r="A136" s="5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</row>
    <row r="137" spans="1:158" s="6" customFormat="1" ht="15.75" customHeight="1">
      <c r="A137" s="5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</row>
    <row r="138" spans="1:158" s="6" customFormat="1" ht="15.75" customHeight="1">
      <c r="A138" s="5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</row>
    <row r="139" spans="1:158" s="6" customFormat="1" ht="15.75" customHeight="1">
      <c r="A139" s="5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</row>
    <row r="140" spans="1:158" s="6" customFormat="1" ht="15.75" customHeight="1">
      <c r="A140" s="5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</row>
    <row r="141" spans="1:158" s="6" customFormat="1" ht="15.75" customHeight="1">
      <c r="A141" s="5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</row>
    <row r="142" spans="1:158" s="6" customFormat="1" ht="15.75" customHeight="1">
      <c r="A142" s="5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</row>
    <row r="143" spans="1:158" s="6" customFormat="1" ht="15.75" customHeight="1">
      <c r="A143" s="5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</row>
    <row r="144" spans="1:158" s="6" customFormat="1" ht="15.75" customHeight="1">
      <c r="A144" s="5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</row>
    <row r="145" spans="1:158" s="6" customFormat="1" ht="15.75" customHeight="1">
      <c r="A145" s="5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</row>
    <row r="146" spans="1:158" s="6" customFormat="1" ht="15.75" customHeight="1">
      <c r="A146" s="5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</row>
    <row r="147" spans="1:158" s="6" customFormat="1" ht="15.75" customHeight="1">
      <c r="A147" s="5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</row>
    <row r="148" spans="1:158" s="6" customFormat="1" ht="15.75" customHeight="1">
      <c r="A148" s="5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</row>
    <row r="149" spans="1:158" s="6" customFormat="1" ht="15.75" customHeight="1">
      <c r="A149" s="5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</row>
    <row r="150" spans="1:158" s="6" customFormat="1" ht="15.75" customHeight="1">
      <c r="A150" s="5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</row>
    <row r="151" spans="1:158" s="6" customFormat="1" ht="15.75" customHeight="1">
      <c r="A151" s="5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</row>
    <row r="152" spans="1:158" s="6" customFormat="1" ht="15.75" customHeight="1">
      <c r="A152" s="5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</row>
    <row r="153" spans="1:158" s="6" customFormat="1" ht="15.75" customHeight="1">
      <c r="A153" s="5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</row>
    <row r="154" spans="1:158" s="6" customFormat="1" ht="15.75" customHeight="1">
      <c r="A154" s="5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</row>
    <row r="155" spans="1:158" s="6" customFormat="1" ht="15.75" customHeight="1">
      <c r="A155" s="5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</row>
    <row r="156" spans="1:158" s="6" customFormat="1" ht="15.75" customHeight="1">
      <c r="A156" s="5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</row>
    <row r="157" spans="1:158" s="6" customFormat="1" ht="15.75" customHeight="1">
      <c r="A157" s="5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</row>
    <row r="158" spans="1:158" s="6" customFormat="1" ht="15.75" customHeight="1">
      <c r="A158" s="5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</row>
    <row r="159" spans="1:158" s="6" customFormat="1" ht="15.75" customHeight="1">
      <c r="A159" s="5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</row>
    <row r="160" spans="1:158" s="6" customFormat="1" ht="15.75" customHeight="1">
      <c r="A160" s="5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</row>
    <row r="161" spans="1:158" s="6" customFormat="1" ht="15.75" customHeight="1">
      <c r="A161" s="5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</row>
    <row r="162" spans="1:158" s="6" customFormat="1" ht="15.75" customHeight="1">
      <c r="A162" s="5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</row>
    <row r="163" spans="1:158" s="6" customFormat="1" ht="15.75" customHeight="1">
      <c r="A163" s="5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</row>
    <row r="164" spans="1:158" s="6" customFormat="1" ht="15.75" customHeight="1">
      <c r="A164" s="5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</row>
    <row r="165" spans="1:158" s="6" customFormat="1" ht="15.75" customHeight="1">
      <c r="A165" s="5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</row>
    <row r="166" spans="1:158" s="6" customFormat="1" ht="15.75" customHeight="1">
      <c r="A166" s="5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</row>
    <row r="167" spans="1:158" s="6" customFormat="1" ht="15.75" customHeight="1">
      <c r="A167" s="5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</row>
    <row r="168" spans="1:158" s="6" customFormat="1" ht="15.75" customHeight="1">
      <c r="A168" s="5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</row>
    <row r="169" spans="1:158" s="6" customFormat="1" ht="15.75" customHeight="1">
      <c r="A169" s="5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</row>
    <row r="170" spans="1:158" s="6" customFormat="1" ht="15.75" customHeight="1">
      <c r="A170" s="5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</row>
    <row r="171" spans="1:158" s="6" customFormat="1" ht="15.75" customHeight="1">
      <c r="A171" s="5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</row>
    <row r="172" spans="1:158" s="6" customFormat="1" ht="15.75" customHeight="1">
      <c r="A172" s="5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</row>
    <row r="173" spans="1:158" s="6" customFormat="1" ht="15.75" customHeight="1">
      <c r="A173" s="5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</row>
    <row r="174" spans="1:158" s="6" customFormat="1" ht="15.75" customHeight="1">
      <c r="A174" s="5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</row>
    <row r="175" spans="1:158" s="6" customFormat="1" ht="15.75" customHeight="1">
      <c r="A175" s="5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</row>
    <row r="176" spans="1:158" s="6" customFormat="1" ht="15.75" customHeight="1">
      <c r="A176" s="5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</row>
    <row r="177" spans="1:158" s="6" customFormat="1" ht="15.75" customHeight="1">
      <c r="A177" s="5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</row>
    <row r="178" spans="1:158" s="6" customFormat="1" ht="15.75" customHeight="1">
      <c r="A178" s="5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</row>
    <row r="179" spans="1:158" s="6" customFormat="1" ht="15.75" customHeight="1">
      <c r="A179" s="5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</row>
    <row r="180" spans="1:158" s="6" customFormat="1" ht="15.75" customHeight="1">
      <c r="A180" s="5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</row>
    <row r="181" spans="1:158" s="6" customFormat="1" ht="15.75" customHeight="1">
      <c r="A181" s="5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</row>
    <row r="182" spans="1:158" s="6" customFormat="1" ht="15.75" customHeight="1">
      <c r="A182" s="5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</row>
    <row r="183" spans="1:158" s="6" customFormat="1" ht="15.75" customHeight="1">
      <c r="A183" s="5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</row>
    <row r="184" spans="1:158" s="6" customFormat="1" ht="15.75" customHeight="1">
      <c r="A184" s="5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</row>
    <row r="185" spans="1:158" s="6" customFormat="1" ht="15.75" customHeight="1">
      <c r="A185" s="5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</row>
    <row r="186" spans="1:158" s="6" customFormat="1" ht="15.75" customHeight="1">
      <c r="A186" s="5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</row>
    <row r="187" spans="1:158" s="6" customFormat="1" ht="15.75" customHeight="1">
      <c r="A187" s="5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</row>
    <row r="188" spans="1:158" s="6" customFormat="1" ht="15.75" customHeight="1">
      <c r="A188" s="5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</row>
    <row r="189" spans="1:158" s="6" customFormat="1" ht="15.75" customHeight="1">
      <c r="A189" s="5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</row>
    <row r="190" spans="1:158" s="6" customFormat="1" ht="15.75" customHeight="1">
      <c r="A190" s="5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</row>
    <row r="191" spans="1:158" s="6" customFormat="1" ht="15.75" customHeight="1">
      <c r="A191" s="5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</row>
    <row r="192" spans="1:158" s="6" customFormat="1" ht="15.75" customHeight="1">
      <c r="A192" s="5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</row>
    <row r="193" spans="1:158" s="6" customFormat="1" ht="15.75" customHeight="1">
      <c r="A193" s="5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</row>
    <row r="194" spans="1:158" s="6" customFormat="1" ht="15.75" customHeight="1">
      <c r="A194" s="5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</row>
    <row r="195" spans="1:158" s="6" customFormat="1" ht="15.75" customHeight="1">
      <c r="A195" s="5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</row>
    <row r="196" spans="1:158" s="6" customFormat="1" ht="15.75" customHeight="1">
      <c r="A196" s="5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</row>
    <row r="197" spans="1:158" s="6" customFormat="1" ht="15.75" customHeight="1">
      <c r="A197" s="5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</row>
    <row r="198" spans="1:158" s="6" customFormat="1" ht="15.75" customHeight="1">
      <c r="A198" s="5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</row>
    <row r="199" spans="1:158" s="6" customFormat="1" ht="15.75" customHeight="1">
      <c r="A199" s="5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</row>
    <row r="200" spans="1:158" s="6" customFormat="1" ht="15.75" customHeight="1">
      <c r="A200" s="5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</row>
    <row r="201" spans="1:158" s="6" customFormat="1" ht="15.75" customHeight="1">
      <c r="A201" s="5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</row>
    <row r="202" spans="1:158" s="6" customFormat="1" ht="15.75" customHeight="1">
      <c r="A202" s="5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</row>
    <row r="203" spans="1:158" s="6" customFormat="1" ht="15.75" customHeight="1">
      <c r="A203" s="5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</row>
    <row r="204" spans="1:158" s="6" customFormat="1" ht="15.75" customHeight="1">
      <c r="A204" s="5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</row>
    <row r="205" spans="1:158" s="6" customFormat="1" ht="15.75" customHeight="1">
      <c r="A205" s="5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</row>
    <row r="206" spans="1:158" s="6" customFormat="1" ht="15.75" customHeight="1">
      <c r="A206" s="5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</row>
    <row r="207" spans="1:158" s="6" customFormat="1" ht="15.75" customHeight="1">
      <c r="A207" s="5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</row>
    <row r="208" spans="1:158" s="6" customFormat="1" ht="15.75" customHeight="1">
      <c r="A208" s="5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</row>
    <row r="209" spans="1:158" s="6" customFormat="1" ht="15.75" customHeight="1">
      <c r="A209" s="5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</row>
    <row r="210" spans="1:158" s="6" customFormat="1" ht="15.75" customHeight="1">
      <c r="A210" s="5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</row>
    <row r="211" spans="1:158" s="6" customFormat="1" ht="15.75" customHeight="1">
      <c r="A211" s="5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</row>
    <row r="212" spans="1:158" s="6" customFormat="1" ht="15.75" customHeight="1">
      <c r="A212" s="5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</row>
    <row r="213" spans="1:158" s="6" customFormat="1" ht="15.75" customHeight="1">
      <c r="A213" s="5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</row>
    <row r="214" spans="1:158" s="6" customFormat="1" ht="15.75" customHeight="1">
      <c r="A214" s="5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</row>
    <row r="215" spans="1:158" s="6" customFormat="1" ht="15.75" customHeight="1">
      <c r="A215" s="5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</row>
    <row r="216" spans="1:158" s="6" customFormat="1" ht="15.75" customHeight="1">
      <c r="A216" s="5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</row>
    <row r="217" spans="1:158" s="6" customFormat="1" ht="15.75" customHeight="1">
      <c r="A217" s="5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</row>
    <row r="218" spans="1:158" s="6" customFormat="1" ht="15.75" customHeight="1">
      <c r="A218" s="5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</row>
    <row r="219" spans="1:158" s="6" customFormat="1" ht="15.75" customHeight="1">
      <c r="A219" s="5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</row>
    <row r="220" spans="1:158" s="6" customFormat="1" ht="15.75" customHeight="1">
      <c r="A220" s="5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</row>
    <row r="221" spans="1:158" s="6" customFormat="1" ht="15.75" customHeight="1">
      <c r="A221" s="5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</row>
    <row r="222" spans="1:158" s="6" customFormat="1" ht="15.75" customHeight="1">
      <c r="A222" s="5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</row>
    <row r="223" spans="1:158" s="6" customFormat="1" ht="15.75" customHeight="1">
      <c r="A223" s="5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</row>
    <row r="224" spans="1:158" s="6" customFormat="1" ht="15.75" customHeight="1">
      <c r="A224" s="5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</row>
    <row r="225" spans="1:158" s="6" customFormat="1" ht="15.75" customHeight="1">
      <c r="A225" s="5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</row>
    <row r="226" spans="1:158" s="6" customFormat="1" ht="15.75" customHeight="1">
      <c r="A226" s="5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</row>
    <row r="227" spans="1:158" s="6" customFormat="1" ht="15.75" customHeight="1">
      <c r="A227" s="5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</row>
    <row r="228" spans="1:158" s="6" customFormat="1" ht="15.75" customHeight="1">
      <c r="A228" s="5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</row>
    <row r="229" spans="1:158" s="6" customFormat="1" ht="15.75" customHeight="1">
      <c r="A229" s="5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</row>
    <row r="230" spans="1:158" s="6" customFormat="1" ht="15.75" customHeight="1">
      <c r="A230" s="5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</row>
    <row r="231" spans="1:158" s="6" customFormat="1" ht="15.75" customHeight="1">
      <c r="A231" s="5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</row>
    <row r="232" spans="1:158" s="6" customFormat="1" ht="15.75" customHeight="1">
      <c r="A232" s="5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</row>
    <row r="233" spans="1:158" s="6" customFormat="1" ht="15.75" customHeight="1">
      <c r="A233" s="5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</row>
    <row r="234" spans="1:158" s="6" customFormat="1" ht="15.75" customHeight="1">
      <c r="A234" s="5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</row>
    <row r="235" spans="1:158" s="6" customFormat="1" ht="15.75" customHeight="1">
      <c r="A235" s="5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</row>
    <row r="236" spans="1:158" s="6" customFormat="1" ht="15.75" customHeight="1">
      <c r="A236" s="5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</row>
    <row r="237" spans="1:158" s="6" customFormat="1" ht="15.75" customHeight="1">
      <c r="A237" s="5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</row>
    <row r="238" spans="1:158" s="6" customFormat="1" ht="15.75" customHeight="1">
      <c r="A238" s="5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</row>
    <row r="239" spans="1:158" s="6" customFormat="1" ht="15.75" customHeight="1">
      <c r="A239" s="5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</row>
    <row r="240" spans="1:158" s="6" customFormat="1" ht="15.75" customHeight="1">
      <c r="A240" s="5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</row>
    <row r="241" spans="1:158" s="6" customFormat="1" ht="15.75" customHeight="1">
      <c r="A241" s="5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</row>
    <row r="242" spans="1:158" s="6" customFormat="1" ht="15.75" customHeight="1">
      <c r="A242" s="5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</row>
    <row r="243" spans="1:158" s="6" customFormat="1" ht="15.75" customHeight="1">
      <c r="A243" s="5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</row>
    <row r="244" spans="1:158" s="6" customFormat="1" ht="15.75" customHeight="1">
      <c r="A244" s="5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</row>
    <row r="245" spans="1:158" s="6" customFormat="1" ht="15.75" customHeight="1">
      <c r="A245" s="5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</row>
    <row r="246" spans="1:158" s="6" customFormat="1" ht="15.75" customHeight="1">
      <c r="A246" s="5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</row>
    <row r="247" spans="1:158" s="6" customFormat="1" ht="15.75" customHeight="1">
      <c r="A247" s="5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</row>
    <row r="248" spans="1:158" s="6" customFormat="1" ht="15.75" customHeight="1">
      <c r="A248" s="5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</row>
    <row r="249" spans="1:158" s="6" customFormat="1" ht="15.75" customHeight="1">
      <c r="A249" s="5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</row>
    <row r="250" spans="1:158" s="6" customFormat="1" ht="15.75" customHeight="1">
      <c r="A250" s="5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</row>
    <row r="251" spans="1:158" s="6" customFormat="1" ht="15.75" customHeight="1">
      <c r="A251" s="5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</row>
    <row r="252" spans="1:158" s="6" customFormat="1" ht="15.75" customHeight="1">
      <c r="A252" s="5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</row>
    <row r="253" spans="1:158" s="6" customFormat="1" ht="15.75" customHeight="1">
      <c r="A253" s="5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</row>
    <row r="254" spans="1:158" s="6" customFormat="1" ht="15.75" customHeight="1">
      <c r="A254" s="5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</row>
    <row r="255" spans="1:158" s="6" customFormat="1" ht="15.75" customHeight="1">
      <c r="A255" s="5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</row>
    <row r="256" spans="1:158" s="6" customFormat="1" ht="15.75" customHeight="1">
      <c r="A256" s="5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</row>
    <row r="257" spans="1:158" s="6" customFormat="1" ht="15.75" customHeight="1">
      <c r="A257" s="5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</row>
    <row r="258" spans="1:158" s="6" customFormat="1" ht="15.75" customHeight="1">
      <c r="A258" s="5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</row>
    <row r="259" spans="1:158" s="6" customFormat="1" ht="15.75" customHeight="1">
      <c r="A259" s="5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</row>
    <row r="260" spans="1:158" s="6" customFormat="1" ht="15.75" customHeight="1">
      <c r="A260" s="5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</row>
    <row r="261" spans="1:158" s="6" customFormat="1" ht="15.75" customHeight="1">
      <c r="A261" s="5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</row>
    <row r="262" spans="1:158" s="6" customFormat="1" ht="15.75" customHeight="1">
      <c r="A262" s="5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</row>
    <row r="263" spans="1:158" s="6" customFormat="1" ht="15.75" customHeight="1">
      <c r="A263" s="5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</row>
    <row r="264" spans="1:158" s="6" customFormat="1" ht="15.75" customHeight="1">
      <c r="A264" s="5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</row>
    <row r="265" spans="1:158" s="6" customFormat="1" ht="15.75" customHeight="1">
      <c r="A265" s="5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</row>
    <row r="266" spans="1:158" s="6" customFormat="1" ht="15.75" customHeight="1">
      <c r="A266" s="5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</row>
    <row r="267" spans="1:158" s="6" customFormat="1" ht="15.75" customHeight="1">
      <c r="A267" s="5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</row>
    <row r="268" spans="1:158" s="6" customFormat="1" ht="15.75" customHeight="1">
      <c r="A268" s="5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</row>
    <row r="269" spans="1:158" s="6" customFormat="1" ht="15.75" customHeight="1">
      <c r="A269" s="5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</row>
    <row r="270" spans="1:158" s="6" customFormat="1" ht="15.75" customHeight="1">
      <c r="A270" s="5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</row>
    <row r="271" spans="1:158" s="6" customFormat="1" ht="15.75" customHeight="1">
      <c r="A271" s="5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</row>
    <row r="272" spans="1:158" s="6" customFormat="1" ht="15.75" customHeight="1">
      <c r="A272" s="5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</row>
    <row r="273" spans="1:158" s="6" customFormat="1" ht="15.75" customHeight="1">
      <c r="A273" s="5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</row>
    <row r="274" spans="1:158" s="6" customFormat="1" ht="15.75" customHeight="1">
      <c r="A274" s="5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</row>
    <row r="275" spans="1:158" s="6" customFormat="1" ht="15.75" customHeight="1">
      <c r="A275" s="5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</row>
    <row r="276" spans="1:158" s="6" customFormat="1" ht="15.75" customHeight="1">
      <c r="A276" s="5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</row>
    <row r="277" spans="1:158" s="6" customFormat="1" ht="15.75" customHeight="1">
      <c r="A277" s="5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</row>
    <row r="278" spans="1:158" s="6" customFormat="1" ht="15.75" customHeight="1">
      <c r="A278" s="5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</row>
    <row r="279" spans="1:158" s="6" customFormat="1" ht="15.75" customHeight="1">
      <c r="A279" s="5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</row>
    <row r="280" spans="1:158" s="6" customFormat="1" ht="15.75" customHeight="1">
      <c r="A280" s="5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</row>
    <row r="281" spans="1:158" s="6" customFormat="1" ht="15.75" customHeight="1">
      <c r="A281" s="5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</row>
    <row r="282" spans="1:158" s="6" customFormat="1" ht="15.75" customHeight="1">
      <c r="A282" s="5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</row>
    <row r="283" spans="1:158" s="6" customFormat="1" ht="15.75" customHeight="1">
      <c r="A283" s="5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</row>
    <row r="284" spans="1:158" s="6" customFormat="1" ht="15.75" customHeight="1">
      <c r="A284" s="5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</row>
    <row r="285" spans="1:158" s="6" customFormat="1" ht="15.75" customHeight="1">
      <c r="A285" s="5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</row>
    <row r="286" spans="1:158" s="6" customFormat="1" ht="15.75" customHeight="1">
      <c r="A286" s="5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</row>
    <row r="287" spans="1:158" s="6" customFormat="1" ht="15.75" customHeight="1">
      <c r="A287" s="5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</row>
    <row r="288" spans="1:158" s="6" customFormat="1" ht="15.75" customHeight="1">
      <c r="A288" s="5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</row>
    <row r="289" spans="1:158" s="6" customFormat="1" ht="15.75" customHeight="1">
      <c r="A289" s="5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</row>
    <row r="290" spans="1:158" s="6" customFormat="1" ht="15.75" customHeight="1">
      <c r="A290" s="5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</row>
    <row r="291" spans="1:158" s="6" customFormat="1" ht="15.75" customHeight="1">
      <c r="A291" s="5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</row>
    <row r="292" spans="1:158" s="6" customFormat="1" ht="15.75" customHeight="1">
      <c r="A292" s="5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</row>
    <row r="293" spans="1:158" s="6" customFormat="1" ht="15.75" customHeight="1">
      <c r="A293" s="5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</row>
    <row r="294" spans="1:158" s="6" customFormat="1" ht="15.75" customHeight="1">
      <c r="A294" s="5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</row>
    <row r="295" spans="1:158" s="6" customFormat="1" ht="15.75" customHeight="1">
      <c r="A295" s="5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</row>
    <row r="296" spans="1:158" s="6" customFormat="1" ht="15.75" customHeight="1">
      <c r="A296" s="5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</row>
    <row r="297" spans="1:158" s="6" customFormat="1" ht="15.75" customHeight="1">
      <c r="A297" s="5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</row>
    <row r="298" spans="1:158" s="6" customFormat="1" ht="15.75" customHeight="1">
      <c r="A298" s="5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</row>
    <row r="299" spans="1:158" s="6" customFormat="1" ht="15.75" customHeight="1">
      <c r="A299" s="5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</row>
    <row r="300" spans="1:158" s="6" customFormat="1" ht="15.75" customHeight="1">
      <c r="A300" s="5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</row>
    <row r="301" spans="1:158" s="6" customFormat="1" ht="15.75" customHeight="1">
      <c r="A301" s="5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</row>
    <row r="302" spans="1:158" s="6" customFormat="1" ht="15.75" customHeight="1">
      <c r="A302" s="5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</row>
    <row r="303" spans="1:158" s="6" customFormat="1" ht="15.75" customHeight="1">
      <c r="A303" s="5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</row>
    <row r="304" spans="1:158" s="6" customFormat="1" ht="15.75" customHeight="1">
      <c r="A304" s="5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</row>
    <row r="305" spans="1:158" s="6" customFormat="1" ht="15.75" customHeight="1">
      <c r="A305" s="5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</row>
    <row r="306" spans="1:158" s="6" customFormat="1" ht="15.75" customHeight="1">
      <c r="A306" s="5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</row>
    <row r="307" spans="1:158" s="6" customFormat="1" ht="15.75" customHeight="1">
      <c r="A307" s="5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</row>
    <row r="308" spans="1:158" s="6" customFormat="1" ht="15.75" customHeight="1">
      <c r="A308" s="5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</row>
    <row r="309" spans="1:158" s="6" customFormat="1" ht="15.75" customHeight="1">
      <c r="A309" s="5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</row>
    <row r="310" spans="1:158" s="6" customFormat="1" ht="15.75" customHeight="1">
      <c r="A310" s="5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</row>
    <row r="311" spans="1:158" s="6" customFormat="1" ht="15.75" customHeight="1">
      <c r="A311" s="5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</row>
    <row r="312" spans="1:158" s="6" customFormat="1" ht="15.75" customHeight="1">
      <c r="A312" s="5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</row>
    <row r="313" spans="1:158" s="6" customFormat="1" ht="15.75" customHeight="1">
      <c r="A313" s="5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</row>
    <row r="314" spans="1:158" s="6" customFormat="1" ht="15.75" customHeight="1">
      <c r="A314" s="5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</row>
    <row r="315" spans="1:158" s="6" customFormat="1" ht="15.75" customHeight="1">
      <c r="A315" s="5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</row>
    <row r="316" spans="1:158" s="6" customFormat="1" ht="15.75" customHeight="1">
      <c r="A316" s="5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</row>
    <row r="317" spans="1:158" s="6" customFormat="1" ht="15.75" customHeight="1">
      <c r="A317" s="5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</row>
    <row r="318" spans="1:158" s="6" customFormat="1" ht="15.75" customHeight="1">
      <c r="A318" s="5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</row>
    <row r="319" spans="1:158" s="6" customFormat="1" ht="15.75" customHeight="1">
      <c r="A319" s="5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</row>
    <row r="320" spans="1:158" s="6" customFormat="1" ht="15.75" customHeight="1">
      <c r="A320" s="5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</row>
    <row r="321" spans="1:158" s="6" customFormat="1" ht="15.75" customHeight="1">
      <c r="A321" s="5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</row>
    <row r="322" spans="1:158" s="6" customFormat="1" ht="15.75" customHeight="1">
      <c r="A322" s="5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</row>
    <row r="323" spans="1:158" s="6" customFormat="1" ht="15.75" customHeight="1">
      <c r="A323" s="5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</row>
    <row r="324" spans="1:158" s="6" customFormat="1" ht="15.75" customHeight="1">
      <c r="A324" s="5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</row>
    <row r="325" spans="1:158" s="6" customFormat="1" ht="15.75" customHeight="1">
      <c r="A325" s="5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</row>
    <row r="326" spans="1:158" s="6" customFormat="1" ht="15.75" customHeight="1">
      <c r="A326" s="5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</row>
    <row r="327" spans="1:158" s="6" customFormat="1" ht="15.75" customHeight="1">
      <c r="A327" s="5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</row>
    <row r="328" spans="1:158" s="6" customFormat="1" ht="15.75" customHeight="1">
      <c r="A328" s="5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</row>
    <row r="329" spans="1:158" s="6" customFormat="1" ht="15.75" customHeight="1">
      <c r="A329" s="5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</row>
    <row r="330" spans="1:158" s="6" customFormat="1" ht="15.75" customHeight="1">
      <c r="A330" s="5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</row>
    <row r="331" spans="1:158" s="6" customFormat="1" ht="15.75" customHeight="1">
      <c r="A331" s="5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</row>
    <row r="332" spans="1:158" s="6" customFormat="1" ht="15.75" customHeight="1">
      <c r="A332" s="5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</row>
    <row r="333" spans="1:158" s="6" customFormat="1" ht="15.75" customHeight="1">
      <c r="A333" s="5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</row>
    <row r="334" spans="1:158" s="6" customFormat="1" ht="15.75" customHeight="1">
      <c r="A334" s="5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</row>
    <row r="335" spans="1:158" s="6" customFormat="1" ht="15.75" customHeight="1">
      <c r="A335" s="5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</row>
    <row r="336" spans="1:158" s="6" customFormat="1" ht="15.75" customHeight="1">
      <c r="A336" s="5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</row>
    <row r="337" spans="1:158" s="6" customFormat="1" ht="15.75" customHeight="1">
      <c r="A337" s="5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</row>
    <row r="338" spans="1:158" s="6" customFormat="1" ht="15.75" customHeight="1">
      <c r="A338" s="5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</row>
    <row r="339" spans="1:158" s="6" customFormat="1" ht="15.75" customHeight="1">
      <c r="A339" s="5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</row>
    <row r="340" spans="1:158" s="6" customFormat="1" ht="15.75" customHeight="1">
      <c r="A340" s="5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</row>
    <row r="341" spans="1:158" s="6" customFormat="1" ht="15.75" customHeight="1">
      <c r="A341" s="5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</row>
    <row r="342" spans="1:158" s="6" customFormat="1" ht="15.75" customHeight="1">
      <c r="A342" s="5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</row>
    <row r="343" spans="1:158" s="6" customFormat="1" ht="15.75" customHeight="1">
      <c r="A343" s="5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</row>
    <row r="344" spans="1:158" s="6" customFormat="1" ht="15.75" customHeight="1">
      <c r="A344" s="5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</row>
    <row r="345" spans="1:158" s="6" customFormat="1" ht="15.75" customHeight="1">
      <c r="A345" s="5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</row>
    <row r="346" spans="1:158" s="6" customFormat="1" ht="15.75" customHeight="1">
      <c r="A346" s="5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</row>
    <row r="347" spans="1:158" s="6" customFormat="1" ht="15.75" customHeight="1">
      <c r="A347" s="5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</row>
    <row r="348" spans="1:158" s="6" customFormat="1" ht="15.75" customHeight="1">
      <c r="A348" s="5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</row>
    <row r="349" spans="1:158" s="6" customFormat="1" ht="15.75" customHeight="1">
      <c r="A349" s="5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</row>
    <row r="350" spans="1:158" s="6" customFormat="1" ht="15.75" customHeight="1">
      <c r="A350" s="5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</row>
  </sheetData>
  <sheetProtection/>
  <mergeCells count="7">
    <mergeCell ref="N4:O4"/>
    <mergeCell ref="A4:A5"/>
    <mergeCell ref="B4:B5"/>
    <mergeCell ref="D4:I4"/>
    <mergeCell ref="C4:C5"/>
    <mergeCell ref="D5:G5"/>
    <mergeCell ref="H5:K5"/>
  </mergeCells>
  <conditionalFormatting sqref="A7:A76 D7:K76 O7:Q76">
    <cfRule type="expression" priority="1" dxfId="0" stopIfTrue="1">
      <formula>N(#REF!)&gt;=1</formula>
    </cfRule>
  </conditionalFormatting>
  <conditionalFormatting sqref="B7:C76 L7:N76">
    <cfRule type="expression" priority="3" dxfId="0" stopIfTrue="1">
      <formula>N(Tableau!#REF!)&gt;=1</formula>
    </cfRule>
  </conditionalFormatting>
  <printOptions/>
  <pageMargins left="0.7874015748031497" right="0.6299212598425197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&amp;L04/04/2018 nouveau relevé&amp;C&amp;"Arial,Gras"&amp;12FICHIER OBSTACLES 
issu de : 28GG septembre 2017&amp;RPage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selection activeCell="J1" sqref="J1:Q69"/>
    </sheetView>
  </sheetViews>
  <sheetFormatPr defaultColWidth="11.421875" defaultRowHeight="12.75"/>
  <cols>
    <col min="1" max="1" width="4.140625" style="27" bestFit="1" customWidth="1"/>
    <col min="2" max="2" width="4.7109375" style="27" bestFit="1" customWidth="1"/>
    <col min="3" max="3" width="3.28125" style="27" bestFit="1" customWidth="1"/>
    <col min="4" max="4" width="10.8515625" style="27" customWidth="1"/>
    <col min="5" max="5" width="4.57421875" style="27" bestFit="1" customWidth="1"/>
    <col min="6" max="6" width="2.00390625" style="27" bestFit="1" customWidth="1"/>
    <col min="7" max="7" width="3.00390625" style="27" bestFit="1" customWidth="1"/>
    <col min="8" max="8" width="7.00390625" style="27" bestFit="1" customWidth="1"/>
    <col min="9" max="9" width="11.421875" style="27" customWidth="1"/>
    <col min="10" max="10" width="11.140625" style="40" customWidth="1"/>
    <col min="11" max="11" width="24.00390625" style="40" customWidth="1"/>
    <col min="12" max="12" width="12.140625" style="43" bestFit="1" customWidth="1"/>
    <col min="13" max="13" width="11.57421875" style="43" bestFit="1" customWidth="1"/>
    <col min="14" max="16" width="11.57421875" style="40" customWidth="1"/>
    <col min="17" max="17" width="13.00390625" style="40" bestFit="1" customWidth="1"/>
  </cols>
  <sheetData>
    <row r="1" spans="1:17" ht="12.75">
      <c r="A1" s="39" t="s">
        <v>21</v>
      </c>
      <c r="B1" s="39" t="s">
        <v>15</v>
      </c>
      <c r="C1" s="38" t="s">
        <v>16</v>
      </c>
      <c r="D1" s="38" t="s">
        <v>23</v>
      </c>
      <c r="E1" s="39" t="s">
        <v>24</v>
      </c>
      <c r="F1" s="39" t="s">
        <v>15</v>
      </c>
      <c r="G1" s="38" t="s">
        <v>16</v>
      </c>
      <c r="H1" s="38" t="s">
        <v>23</v>
      </c>
      <c r="I1" s="34"/>
      <c r="J1" s="40" t="s">
        <v>0</v>
      </c>
      <c r="K1" s="40" t="s">
        <v>22</v>
      </c>
      <c r="L1" s="43" t="s">
        <v>25</v>
      </c>
      <c r="M1" s="43" t="s">
        <v>26</v>
      </c>
      <c r="N1" s="43"/>
      <c r="O1" s="43"/>
      <c r="P1" s="43"/>
      <c r="Q1" s="42" t="s">
        <v>27</v>
      </c>
    </row>
    <row r="2" spans="1:17" ht="12.75">
      <c r="A2" s="26" t="s">
        <v>8</v>
      </c>
      <c r="B2" s="35">
        <f>Tableau!E7</f>
        <v>49</v>
      </c>
      <c r="C2" s="37">
        <f>Tableau!F7</f>
        <v>1</v>
      </c>
      <c r="D2" s="36">
        <f>Tableau!G7</f>
        <v>43.457</v>
      </c>
      <c r="E2" s="26" t="s">
        <v>9</v>
      </c>
      <c r="F2" s="31">
        <f>Tableau!I7</f>
        <v>1</v>
      </c>
      <c r="G2" s="31">
        <f>Tableau!J7</f>
        <v>13</v>
      </c>
      <c r="H2" s="32">
        <f>Tableau!K7</f>
        <v>11.8131</v>
      </c>
      <c r="I2" s="33"/>
      <c r="J2" s="40" t="str">
        <f>Tableau!C7</f>
        <v>OE050</v>
      </c>
      <c r="K2" s="40" t="str">
        <f>Tableau!B7</f>
        <v>ARP</v>
      </c>
      <c r="L2" s="44">
        <f>IF((A2="N"),1,-1)*(B2+C2/60+D2/3600)</f>
        <v>49.02873805555556</v>
      </c>
      <c r="M2" s="44">
        <f>IF((E2="E"),1,-1)*(F2+G2/60+H2/3600)</f>
        <v>1.2199480833333334</v>
      </c>
      <c r="N2" s="41"/>
      <c r="O2" s="41"/>
      <c r="P2" s="41"/>
      <c r="Q2" s="40">
        <f>Tableau!N7</f>
        <v>139.655</v>
      </c>
    </row>
    <row r="3" spans="1:17" ht="12.75">
      <c r="A3" s="26" t="s">
        <v>8</v>
      </c>
      <c r="B3" s="35">
        <f>Tableau!E8</f>
        <v>49</v>
      </c>
      <c r="C3" s="37">
        <f>Tableau!F8</f>
        <v>1</v>
      </c>
      <c r="D3" s="36">
        <f>Tableau!G8</f>
        <v>28.1123</v>
      </c>
      <c r="E3" s="26" t="s">
        <v>9</v>
      </c>
      <c r="F3" s="31">
        <f>Tableau!I8</f>
        <v>1</v>
      </c>
      <c r="G3" s="31">
        <f>Tableau!J8</f>
        <v>13</v>
      </c>
      <c r="H3" s="32">
        <f>Tableau!K8</f>
        <v>6.9259</v>
      </c>
      <c r="I3" s="33"/>
      <c r="J3" s="40" t="str">
        <f>Tableau!C8</f>
        <v>OE051</v>
      </c>
      <c r="K3" s="40" t="str">
        <f>Tableau!B8</f>
        <v>AIRE HÉLICOPTÈRE</v>
      </c>
      <c r="L3" s="44">
        <f>IF((A3="N"),1,-1)*(B3+C3/60+D3/3600)</f>
        <v>49.02447563888889</v>
      </c>
      <c r="M3" s="44">
        <f>IF((E3="E"),1,-1)*(F3+G3/60+H3/3600)</f>
        <v>1.218590527777778</v>
      </c>
      <c r="N3" s="41"/>
      <c r="O3" s="41"/>
      <c r="P3" s="41"/>
      <c r="Q3" s="40">
        <f>Tableau!N8</f>
        <v>134.81</v>
      </c>
    </row>
    <row r="4" spans="1:17" ht="12.75">
      <c r="A4" s="26" t="s">
        <v>8</v>
      </c>
      <c r="B4" s="35">
        <f>Tableau!E9</f>
        <v>49</v>
      </c>
      <c r="C4" s="37">
        <f>Tableau!F9</f>
        <v>1</v>
      </c>
      <c r="D4" s="36">
        <f>Tableau!G9</f>
        <v>5.9275</v>
      </c>
      <c r="E4" s="26" t="s">
        <v>9</v>
      </c>
      <c r="F4" s="31">
        <f>Tableau!I9</f>
        <v>1</v>
      </c>
      <c r="G4" s="31">
        <f>Tableau!J9</f>
        <v>12</v>
      </c>
      <c r="H4" s="32">
        <f>Tableau!K9</f>
        <v>24.1559</v>
      </c>
      <c r="J4" s="40" t="str">
        <f>Tableau!C9</f>
        <v>OE100</v>
      </c>
      <c r="K4" s="40" t="str">
        <f>Tableau!B9</f>
        <v>SEUIL 04</v>
      </c>
      <c r="L4" s="44">
        <f aca="true" t="shared" si="0" ref="L4:L29">IF((A4="N"),1,-1)*(B4+C4/60+D4/3600)</f>
        <v>49.018313194444445</v>
      </c>
      <c r="M4" s="44">
        <f aca="true" t="shared" si="1" ref="M4:M29">IF((E4="E"),1,-1)*(F4+G4/60+H4/3600)</f>
        <v>1.206709972222222</v>
      </c>
      <c r="N4" s="41"/>
      <c r="O4" s="41"/>
      <c r="P4" s="41"/>
      <c r="Q4" s="40">
        <f>Tableau!N9</f>
        <v>136.633</v>
      </c>
    </row>
    <row r="5" spans="1:17" ht="12.75">
      <c r="A5" s="26" t="s">
        <v>8</v>
      </c>
      <c r="B5" s="35">
        <f>Tableau!E10</f>
        <v>49</v>
      </c>
      <c r="C5" s="37">
        <f>Tableau!F10</f>
        <v>2</v>
      </c>
      <c r="D5" s="36">
        <f>Tableau!G10</f>
        <v>20.4911</v>
      </c>
      <c r="E5" s="26" t="s">
        <v>9</v>
      </c>
      <c r="F5" s="31">
        <f>Tableau!I10</f>
        <v>1</v>
      </c>
      <c r="G5" s="31">
        <f>Tableau!J10</f>
        <v>13</v>
      </c>
      <c r="H5" s="32">
        <f>Tableau!K10</f>
        <v>58.8737</v>
      </c>
      <c r="J5" s="40" t="str">
        <f>Tableau!C10</f>
        <v>OE105</v>
      </c>
      <c r="K5" s="40" t="str">
        <f>Tableau!B10</f>
        <v>SEUIL 22</v>
      </c>
      <c r="L5" s="44">
        <f t="shared" si="0"/>
        <v>49.039025305555555</v>
      </c>
      <c r="M5" s="44">
        <f t="shared" si="1"/>
        <v>1.2330204722222224</v>
      </c>
      <c r="N5" s="41"/>
      <c r="O5" s="41"/>
      <c r="P5" s="41"/>
      <c r="Q5" s="40">
        <f>Tableau!N10</f>
        <v>138.463</v>
      </c>
    </row>
    <row r="6" spans="1:17" ht="12.75">
      <c r="A6" s="26" t="s">
        <v>8</v>
      </c>
      <c r="B6" s="35">
        <f>Tableau!E11</f>
        <v>49</v>
      </c>
      <c r="C6" s="37">
        <f>Tableau!F11</f>
        <v>0</v>
      </c>
      <c r="D6" s="36">
        <f>Tableau!G11</f>
        <v>58.524</v>
      </c>
      <c r="E6" s="26" t="s">
        <v>9</v>
      </c>
      <c r="F6" s="31">
        <f>Tableau!I11</f>
        <v>1</v>
      </c>
      <c r="G6" s="31">
        <f>Tableau!J11</f>
        <v>12</v>
      </c>
      <c r="H6" s="32">
        <f>Tableau!K11</f>
        <v>14.743</v>
      </c>
      <c r="J6" s="40" t="str">
        <f>Tableau!C11</f>
        <v>OE200-1</v>
      </c>
      <c r="K6" s="40" t="str">
        <f>Tableau!B11</f>
        <v>LOCALIZER</v>
      </c>
      <c r="L6" s="44">
        <f t="shared" si="0"/>
        <v>49.01625666666666</v>
      </c>
      <c r="M6" s="44">
        <f t="shared" si="1"/>
        <v>1.2040952777777778</v>
      </c>
      <c r="N6" s="41"/>
      <c r="O6" s="41"/>
      <c r="P6" s="41"/>
      <c r="Q6" s="40">
        <f>Tableau!N11</f>
        <v>137.999</v>
      </c>
    </row>
    <row r="7" spans="1:17" ht="12.75">
      <c r="A7" s="26" t="s">
        <v>8</v>
      </c>
      <c r="B7" s="35">
        <f>Tableau!E12</f>
        <v>49</v>
      </c>
      <c r="C7" s="37">
        <f>Tableau!F12</f>
        <v>0</v>
      </c>
      <c r="D7" s="36">
        <f>Tableau!G12</f>
        <v>58.524</v>
      </c>
      <c r="E7" s="26" t="s">
        <v>9</v>
      </c>
      <c r="F7" s="31">
        <f>Tableau!I12</f>
        <v>1</v>
      </c>
      <c r="G7" s="31">
        <f>Tableau!J12</f>
        <v>12</v>
      </c>
      <c r="H7" s="32">
        <f>Tableau!K12</f>
        <v>14.743</v>
      </c>
      <c r="J7" s="40" t="str">
        <f>Tableau!C12</f>
        <v>OE200-2</v>
      </c>
      <c r="K7" s="40" t="str">
        <f>Tableau!B12</f>
        <v>LOCALIZER</v>
      </c>
      <c r="L7" s="44">
        <f t="shared" si="0"/>
        <v>49.01625666666666</v>
      </c>
      <c r="M7" s="44">
        <f t="shared" si="1"/>
        <v>1.2040952777777778</v>
      </c>
      <c r="N7" s="41"/>
      <c r="O7" s="41"/>
      <c r="P7" s="41"/>
      <c r="Q7" s="40">
        <f>Tableau!N12</f>
        <v>135.042</v>
      </c>
    </row>
    <row r="8" spans="1:17" ht="12.75">
      <c r="A8" s="26" t="s">
        <v>8</v>
      </c>
      <c r="B8" s="35">
        <f>Tableau!E13</f>
        <v>49</v>
      </c>
      <c r="C8" s="37">
        <f>Tableau!F13</f>
        <v>2</v>
      </c>
      <c r="D8" s="36">
        <f>Tableau!G13</f>
        <v>11.277</v>
      </c>
      <c r="E8" s="26" t="s">
        <v>9</v>
      </c>
      <c r="F8" s="31">
        <f>Tableau!I13</f>
        <v>1</v>
      </c>
      <c r="G8" s="31">
        <f>Tableau!J13</f>
        <v>13</v>
      </c>
      <c r="H8" s="32">
        <f>Tableau!K13</f>
        <v>56.778</v>
      </c>
      <c r="J8" s="40" t="str">
        <f>Tableau!C13</f>
        <v>OE203-1</v>
      </c>
      <c r="K8" s="40" t="str">
        <f>Tableau!B13</f>
        <v>GLIDE</v>
      </c>
      <c r="L8" s="44">
        <f t="shared" si="0"/>
        <v>49.03646583333333</v>
      </c>
      <c r="M8" s="44">
        <f t="shared" si="1"/>
        <v>1.2324383333333335</v>
      </c>
      <c r="N8" s="41"/>
      <c r="O8" s="41"/>
      <c r="P8" s="41"/>
      <c r="Q8" s="40">
        <f>Tableau!N13</f>
        <v>154.555</v>
      </c>
    </row>
    <row r="9" spans="1:17" ht="12.75">
      <c r="A9" s="26" t="s">
        <v>8</v>
      </c>
      <c r="B9" s="35">
        <f>Tableau!E14</f>
        <v>49</v>
      </c>
      <c r="C9" s="37">
        <f>Tableau!F14</f>
        <v>2</v>
      </c>
      <c r="D9" s="36">
        <f>Tableau!G14</f>
        <v>11.277</v>
      </c>
      <c r="E9" s="26" t="s">
        <v>9</v>
      </c>
      <c r="F9" s="31">
        <f>Tableau!I14</f>
        <v>1</v>
      </c>
      <c r="G9" s="31">
        <f>Tableau!J14</f>
        <v>13</v>
      </c>
      <c r="H9" s="32">
        <f>Tableau!K14</f>
        <v>56.778</v>
      </c>
      <c r="J9" s="40" t="str">
        <f>Tableau!C14</f>
        <v>OE203-2</v>
      </c>
      <c r="K9" s="40" t="str">
        <f>Tableau!B14</f>
        <v>GLIDE</v>
      </c>
      <c r="L9" s="44">
        <f t="shared" si="0"/>
        <v>49.03646583333333</v>
      </c>
      <c r="M9" s="44">
        <f t="shared" si="1"/>
        <v>1.2324383333333335</v>
      </c>
      <c r="N9" s="41"/>
      <c r="O9" s="41"/>
      <c r="P9" s="41"/>
      <c r="Q9" s="40">
        <f>Tableau!N14</f>
        <v>140.031</v>
      </c>
    </row>
    <row r="10" spans="1:17" ht="12.75">
      <c r="A10" s="26" t="s">
        <v>8</v>
      </c>
      <c r="B10" s="35">
        <f>Tableau!E15</f>
        <v>49</v>
      </c>
      <c r="C10" s="37">
        <f>Tableau!F15</f>
        <v>2</v>
      </c>
      <c r="D10" s="36">
        <f>Tableau!G15</f>
        <v>48.442</v>
      </c>
      <c r="E10" s="26" t="s">
        <v>9</v>
      </c>
      <c r="F10" s="31">
        <f>Tableau!I15</f>
        <v>1</v>
      </c>
      <c r="G10" s="31">
        <f>Tableau!J15</f>
        <v>14</v>
      </c>
      <c r="H10" s="32">
        <f>Tableau!K15</f>
        <v>37.542</v>
      </c>
      <c r="J10" s="40" t="str">
        <f>Tableau!C15</f>
        <v>OE208-1</v>
      </c>
      <c r="K10" s="40" t="str">
        <f>Tableau!B15</f>
        <v>MIDDLE MARKER</v>
      </c>
      <c r="L10" s="44">
        <f t="shared" si="0"/>
        <v>49.04678944444444</v>
      </c>
      <c r="M10" s="44">
        <f t="shared" si="1"/>
        <v>1.2437616666666667</v>
      </c>
      <c r="N10" s="41"/>
      <c r="O10" s="41"/>
      <c r="P10" s="41"/>
      <c r="Q10" s="40">
        <f>Tableau!N15</f>
        <v>128.958</v>
      </c>
    </row>
    <row r="11" spans="1:17" ht="12.75">
      <c r="A11" s="26" t="s">
        <v>8</v>
      </c>
      <c r="B11" s="35">
        <f>Tableau!E16</f>
        <v>49</v>
      </c>
      <c r="C11" s="37">
        <f>Tableau!F16</f>
        <v>2</v>
      </c>
      <c r="D11" s="36">
        <f>Tableau!G16</f>
        <v>48.442</v>
      </c>
      <c r="E11" s="26" t="s">
        <v>9</v>
      </c>
      <c r="F11" s="31">
        <f>Tableau!I16</f>
        <v>1</v>
      </c>
      <c r="G11" s="31">
        <f>Tableau!J16</f>
        <v>14</v>
      </c>
      <c r="H11" s="32">
        <f>Tableau!K16</f>
        <v>37.542</v>
      </c>
      <c r="J11" s="40" t="str">
        <f>Tableau!C16</f>
        <v>OE208-2</v>
      </c>
      <c r="K11" s="40" t="str">
        <f>Tableau!B16</f>
        <v>MIDDLE MARKER</v>
      </c>
      <c r="L11" s="44">
        <f t="shared" si="0"/>
        <v>49.04678944444444</v>
      </c>
      <c r="M11" s="44">
        <f t="shared" si="1"/>
        <v>1.2437616666666667</v>
      </c>
      <c r="N11" s="41"/>
      <c r="O11" s="41"/>
      <c r="P11" s="41"/>
      <c r="Q11" s="40">
        <f>Tableau!N16</f>
        <v>127.786</v>
      </c>
    </row>
    <row r="12" spans="1:17" ht="12.75">
      <c r="A12" s="26" t="s">
        <v>8</v>
      </c>
      <c r="B12" s="35">
        <f>Tableau!E17</f>
        <v>49</v>
      </c>
      <c r="C12" s="37">
        <f>Tableau!F17</f>
        <v>5</v>
      </c>
      <c r="D12" s="36">
        <f>Tableau!G17</f>
        <v>21.367</v>
      </c>
      <c r="E12" s="26" t="s">
        <v>9</v>
      </c>
      <c r="F12" s="31">
        <f>Tableau!I17</f>
        <v>1</v>
      </c>
      <c r="G12" s="31">
        <f>Tableau!J17</f>
        <v>17</v>
      </c>
      <c r="H12" s="32">
        <f>Tableau!K17</f>
        <v>46.364</v>
      </c>
      <c r="J12" s="40" t="str">
        <f>Tableau!C17</f>
        <v>OE209-1</v>
      </c>
      <c r="K12" s="40" t="str">
        <f>Tableau!B17</f>
        <v>OUTER MARKER</v>
      </c>
      <c r="L12" s="44">
        <f t="shared" si="0"/>
        <v>49.089268611111116</v>
      </c>
      <c r="M12" s="44">
        <f t="shared" si="1"/>
        <v>1.296212222222222</v>
      </c>
      <c r="N12" s="41"/>
      <c r="O12" s="41"/>
      <c r="P12" s="41"/>
      <c r="Q12" s="40">
        <f>Tableau!N17</f>
        <v>58.338</v>
      </c>
    </row>
    <row r="13" spans="1:17" ht="12.75">
      <c r="A13" s="26" t="s">
        <v>8</v>
      </c>
      <c r="B13" s="35">
        <f>Tableau!E18</f>
        <v>49</v>
      </c>
      <c r="C13" s="37">
        <f>Tableau!F18</f>
        <v>5</v>
      </c>
      <c r="D13" s="36">
        <f>Tableau!G18</f>
        <v>21.367</v>
      </c>
      <c r="E13" s="26" t="s">
        <v>9</v>
      </c>
      <c r="F13" s="31">
        <f>Tableau!I18</f>
        <v>1</v>
      </c>
      <c r="G13" s="31">
        <f>Tableau!J18</f>
        <v>17</v>
      </c>
      <c r="H13" s="32">
        <f>Tableau!K18</f>
        <v>46.364</v>
      </c>
      <c r="J13" s="40" t="str">
        <f>Tableau!C18</f>
        <v>OE209-2</v>
      </c>
      <c r="K13" s="40" t="str">
        <f>Tableau!B18</f>
        <v>OUTER MARKER</v>
      </c>
      <c r="L13" s="44">
        <f t="shared" si="0"/>
        <v>49.089268611111116</v>
      </c>
      <c r="M13" s="44">
        <f t="shared" si="1"/>
        <v>1.296212222222222</v>
      </c>
      <c r="N13" s="41"/>
      <c r="O13" s="41"/>
      <c r="P13" s="41"/>
      <c r="Q13" s="40">
        <f>Tableau!N18</f>
        <v>57.173</v>
      </c>
    </row>
    <row r="14" spans="1:17" ht="12.75">
      <c r="A14" s="26" t="s">
        <v>8</v>
      </c>
      <c r="B14" s="35">
        <f>Tableau!E19</f>
        <v>49</v>
      </c>
      <c r="C14" s="37">
        <f>Tableau!F19</f>
        <v>1</v>
      </c>
      <c r="D14" s="36">
        <f>Tableau!G19</f>
        <v>54.06</v>
      </c>
      <c r="E14" s="26" t="s">
        <v>9</v>
      </c>
      <c r="F14" s="31">
        <f>Tableau!I19</f>
        <v>1</v>
      </c>
      <c r="G14" s="31">
        <f>Tableau!J19</f>
        <v>13</v>
      </c>
      <c r="H14" s="32">
        <f>Tableau!K19</f>
        <v>15.111</v>
      </c>
      <c r="J14" s="40" t="str">
        <f>Tableau!C19</f>
        <v>OE300-1</v>
      </c>
      <c r="K14" s="40" t="str">
        <f>Tableau!B19</f>
        <v>VOR</v>
      </c>
      <c r="L14" s="44">
        <f t="shared" si="0"/>
        <v>49.03168333333333</v>
      </c>
      <c r="M14" s="44">
        <f t="shared" si="1"/>
        <v>1.2208641666666669</v>
      </c>
      <c r="N14" s="41"/>
      <c r="O14" s="41"/>
      <c r="P14" s="41"/>
      <c r="Q14" s="40">
        <f>Tableau!N19</f>
        <v>144.768</v>
      </c>
    </row>
    <row r="15" spans="1:17" ht="12.75">
      <c r="A15" s="26" t="s">
        <v>8</v>
      </c>
      <c r="B15" s="35">
        <f>Tableau!E20</f>
        <v>49</v>
      </c>
      <c r="C15" s="37">
        <f>Tableau!F20</f>
        <v>1</v>
      </c>
      <c r="D15" s="36">
        <f>Tableau!G20</f>
        <v>54.06</v>
      </c>
      <c r="E15" s="26" t="s">
        <v>9</v>
      </c>
      <c r="F15" s="31">
        <f>Tableau!I20</f>
        <v>1</v>
      </c>
      <c r="G15" s="31">
        <f>Tableau!J20</f>
        <v>13</v>
      </c>
      <c r="H15" s="32">
        <f>Tableau!K20</f>
        <v>15.111</v>
      </c>
      <c r="J15" s="40" t="str">
        <f>Tableau!C20</f>
        <v>OE300-2</v>
      </c>
      <c r="K15" s="40" t="str">
        <f>Tableau!B20</f>
        <v>VOR</v>
      </c>
      <c r="L15" s="44">
        <f t="shared" si="0"/>
        <v>49.03168333333333</v>
      </c>
      <c r="M15" s="44">
        <f t="shared" si="1"/>
        <v>1.2208641666666669</v>
      </c>
      <c r="N15" s="41"/>
      <c r="O15" s="41"/>
      <c r="P15" s="41"/>
      <c r="Q15" s="40">
        <f>Tableau!N20</f>
        <v>139.054</v>
      </c>
    </row>
    <row r="16" spans="1:17" ht="12.75">
      <c r="A16" s="26" t="s">
        <v>8</v>
      </c>
      <c r="B16" s="35">
        <f>Tableau!E21</f>
        <v>49</v>
      </c>
      <c r="C16" s="37">
        <f>Tableau!F21</f>
        <v>1</v>
      </c>
      <c r="D16" s="36">
        <f>Tableau!G21</f>
        <v>42.686</v>
      </c>
      <c r="E16" s="26" t="s">
        <v>9</v>
      </c>
      <c r="F16" s="31">
        <f>Tableau!I21</f>
        <v>1</v>
      </c>
      <c r="G16" s="31">
        <f>Tableau!J21</f>
        <v>12</v>
      </c>
      <c r="H16" s="32">
        <f>Tableau!K21</f>
        <v>50.493</v>
      </c>
      <c r="J16" s="40" t="str">
        <f>Tableau!C21</f>
        <v>OE330-1</v>
      </c>
      <c r="K16" s="40" t="str">
        <f>Tableau!B21</f>
        <v>TACAN</v>
      </c>
      <c r="L16" s="44">
        <f t="shared" si="0"/>
        <v>49.02852388888889</v>
      </c>
      <c r="M16" s="44">
        <f t="shared" si="1"/>
        <v>1.2140258333333334</v>
      </c>
      <c r="N16" s="41"/>
      <c r="O16" s="41"/>
      <c r="P16" s="41"/>
      <c r="Q16" s="40">
        <f>Tableau!N21</f>
        <v>153.309</v>
      </c>
    </row>
    <row r="17" spans="1:17" ht="12.75">
      <c r="A17" s="26" t="s">
        <v>8</v>
      </c>
      <c r="B17" s="35">
        <f>Tableau!E22</f>
        <v>49</v>
      </c>
      <c r="C17" s="37">
        <f>Tableau!F22</f>
        <v>1</v>
      </c>
      <c r="D17" s="36">
        <f>Tableau!G22</f>
        <v>42.686</v>
      </c>
      <c r="E17" s="26" t="s">
        <v>9</v>
      </c>
      <c r="F17" s="31">
        <f>Tableau!I22</f>
        <v>1</v>
      </c>
      <c r="G17" s="31">
        <f>Tableau!J22</f>
        <v>12</v>
      </c>
      <c r="H17" s="32">
        <f>Tableau!K22</f>
        <v>50.493</v>
      </c>
      <c r="J17" s="40" t="str">
        <f>Tableau!C22</f>
        <v>OE330-2</v>
      </c>
      <c r="K17" s="40" t="str">
        <f>Tableau!B22</f>
        <v>TACAN</v>
      </c>
      <c r="L17" s="44">
        <f t="shared" si="0"/>
        <v>49.02852388888889</v>
      </c>
      <c r="M17" s="44">
        <f t="shared" si="1"/>
        <v>1.2140258333333334</v>
      </c>
      <c r="N17" s="41"/>
      <c r="O17" s="41"/>
      <c r="P17" s="41"/>
      <c r="Q17" s="40">
        <f>Tableau!N22</f>
        <v>137.143</v>
      </c>
    </row>
    <row r="18" spans="1:17" ht="12.75">
      <c r="A18" s="26" t="s">
        <v>8</v>
      </c>
      <c r="B18" s="35">
        <f>Tableau!E23</f>
        <v>49</v>
      </c>
      <c r="C18" s="37">
        <f>Tableau!F23</f>
        <v>2</v>
      </c>
      <c r="D18" s="36">
        <f>Tableau!G23</f>
        <v>6.804</v>
      </c>
      <c r="E18" s="26" t="s">
        <v>9</v>
      </c>
      <c r="F18" s="31">
        <f>Tableau!I23</f>
        <v>1</v>
      </c>
      <c r="G18" s="31">
        <f>Tableau!J23</f>
        <v>13</v>
      </c>
      <c r="H18" s="32">
        <f>Tableau!K23</f>
        <v>23.457</v>
      </c>
      <c r="J18" s="40" t="str">
        <f>Tableau!C23</f>
        <v>OE380</v>
      </c>
      <c r="K18" s="40" t="str">
        <f>Tableau!B23</f>
        <v>ANTENNE GONIO. VHF</v>
      </c>
      <c r="L18" s="44">
        <f t="shared" si="0"/>
        <v>49.035223333333334</v>
      </c>
      <c r="M18" s="44">
        <f t="shared" si="1"/>
        <v>1.2231825</v>
      </c>
      <c r="N18" s="41"/>
      <c r="O18" s="41"/>
      <c r="P18" s="41"/>
      <c r="Q18" s="40">
        <f>Tableau!N23</f>
        <v>147.688</v>
      </c>
    </row>
    <row r="19" spans="1:17" ht="12.75">
      <c r="A19" s="26" t="s">
        <v>8</v>
      </c>
      <c r="B19" s="35">
        <f>Tableau!E24</f>
        <v>49</v>
      </c>
      <c r="C19" s="37">
        <f>Tableau!F24</f>
        <v>2</v>
      </c>
      <c r="D19" s="36">
        <f>Tableau!G24</f>
        <v>7.811</v>
      </c>
      <c r="E19" s="26" t="s">
        <v>9</v>
      </c>
      <c r="F19" s="31">
        <f>Tableau!I24</f>
        <v>1</v>
      </c>
      <c r="G19" s="31">
        <f>Tableau!J24</f>
        <v>13</v>
      </c>
      <c r="H19" s="32">
        <f>Tableau!K24</f>
        <v>22.923</v>
      </c>
      <c r="J19" s="40" t="str">
        <f>Tableau!C24</f>
        <v>OE381</v>
      </c>
      <c r="K19" s="40" t="str">
        <f>Tableau!B24</f>
        <v>ANTENNE GONIO. UHF</v>
      </c>
      <c r="L19" s="44">
        <f t="shared" si="0"/>
        <v>49.03550305555555</v>
      </c>
      <c r="M19" s="44">
        <f t="shared" si="1"/>
        <v>1.2230341666666669</v>
      </c>
      <c r="N19" s="41"/>
      <c r="O19" s="41"/>
      <c r="P19" s="41"/>
      <c r="Q19" s="40">
        <f>Tableau!N24</f>
        <v>146.162</v>
      </c>
    </row>
    <row r="20" spans="1:17" ht="12.75">
      <c r="A20" s="26" t="s">
        <v>8</v>
      </c>
      <c r="B20" s="35">
        <f>Tableau!E25</f>
        <v>49</v>
      </c>
      <c r="C20" s="37">
        <f>Tableau!F25</f>
        <v>1</v>
      </c>
      <c r="D20" s="36">
        <f>Tableau!G25</f>
        <v>28.743</v>
      </c>
      <c r="E20" s="26" t="s">
        <v>9</v>
      </c>
      <c r="F20" s="31">
        <f>Tableau!I25</f>
        <v>1</v>
      </c>
      <c r="G20" s="31">
        <f>Tableau!J25</f>
        <v>13</v>
      </c>
      <c r="H20" s="32">
        <f>Tableau!K25</f>
        <v>41.445</v>
      </c>
      <c r="J20" s="40" t="str">
        <f>Tableau!C25</f>
        <v>OE400</v>
      </c>
      <c r="K20" s="40" t="str">
        <f>Tableau!B25</f>
        <v>ANTENNE SOCRATE</v>
      </c>
      <c r="L20" s="44">
        <f t="shared" si="0"/>
        <v>49.02465083333333</v>
      </c>
      <c r="M20" s="44">
        <f t="shared" si="1"/>
        <v>1.2281791666666668</v>
      </c>
      <c r="N20" s="41"/>
      <c r="O20" s="41"/>
      <c r="P20" s="41"/>
      <c r="Q20" s="40">
        <f>Tableau!N25</f>
        <v>198.392</v>
      </c>
    </row>
    <row r="21" spans="1:17" ht="12.75">
      <c r="A21" s="26" t="s">
        <v>8</v>
      </c>
      <c r="B21" s="35">
        <f>Tableau!E26</f>
        <v>49</v>
      </c>
      <c r="C21" s="37">
        <f>Tableau!F26</f>
        <v>1</v>
      </c>
      <c r="D21" s="36">
        <f>Tableau!G26</f>
        <v>36.317</v>
      </c>
      <c r="E21" s="26" t="s">
        <v>9</v>
      </c>
      <c r="F21" s="31">
        <f>Tableau!I26</f>
        <v>1</v>
      </c>
      <c r="G21" s="31">
        <f>Tableau!J26</f>
        <v>13</v>
      </c>
      <c r="H21" s="32">
        <f>Tableau!K26</f>
        <v>40.638</v>
      </c>
      <c r="J21" s="40" t="str">
        <f>Tableau!C26</f>
        <v>OE401</v>
      </c>
      <c r="K21" s="40" t="str">
        <f>Tableau!B26</f>
        <v>ANT. CENTRE ÉMISSION</v>
      </c>
      <c r="L21" s="44">
        <f t="shared" si="0"/>
        <v>49.02675472222222</v>
      </c>
      <c r="M21" s="44">
        <f t="shared" si="1"/>
        <v>1.2279550000000001</v>
      </c>
      <c r="N21" s="41"/>
      <c r="O21" s="41"/>
      <c r="P21" s="41"/>
      <c r="Q21" s="40">
        <f>Tableau!N26</f>
        <v>157.293</v>
      </c>
    </row>
    <row r="22" spans="1:17" ht="12.75">
      <c r="A22" s="26" t="s">
        <v>8</v>
      </c>
      <c r="B22" s="35">
        <f>Tableau!E27</f>
        <v>49</v>
      </c>
      <c r="C22" s="37">
        <f>Tableau!F27</f>
        <v>1</v>
      </c>
      <c r="D22" s="36">
        <f>Tableau!G27</f>
        <v>37.075</v>
      </c>
      <c r="E22" s="26" t="s">
        <v>9</v>
      </c>
      <c r="F22" s="31">
        <f>Tableau!I27</f>
        <v>1</v>
      </c>
      <c r="G22" s="31">
        <f>Tableau!J27</f>
        <v>13</v>
      </c>
      <c r="H22" s="32">
        <f>Tableau!K27</f>
        <v>41.613</v>
      </c>
      <c r="J22" s="40" t="str">
        <f>Tableau!C27</f>
        <v>OE402</v>
      </c>
      <c r="K22" s="40" t="str">
        <f>Tableau!B27</f>
        <v>ANT. CENTRE EMISSION</v>
      </c>
      <c r="L22" s="44">
        <f t="shared" si="0"/>
        <v>49.02696527777778</v>
      </c>
      <c r="M22" s="44">
        <f t="shared" si="1"/>
        <v>1.2282258333333333</v>
      </c>
      <c r="N22" s="41"/>
      <c r="O22" s="41"/>
      <c r="P22" s="41"/>
      <c r="Q22" s="40">
        <f>Tableau!N27</f>
        <v>157.979</v>
      </c>
    </row>
    <row r="23" spans="1:17" ht="12.75">
      <c r="A23" s="26" t="s">
        <v>8</v>
      </c>
      <c r="B23" s="35">
        <f>Tableau!E28</f>
        <v>49</v>
      </c>
      <c r="C23" s="37">
        <f>Tableau!F28</f>
        <v>1</v>
      </c>
      <c r="D23" s="36">
        <f>Tableau!G28</f>
        <v>37.51</v>
      </c>
      <c r="E23" s="26" t="s">
        <v>9</v>
      </c>
      <c r="F23" s="31">
        <f>Tableau!I28</f>
        <v>1</v>
      </c>
      <c r="G23" s="31">
        <f>Tableau!J28</f>
        <v>13</v>
      </c>
      <c r="H23" s="32">
        <f>Tableau!K28</f>
        <v>39.932</v>
      </c>
      <c r="J23" s="40" t="str">
        <f>Tableau!C28</f>
        <v>OE403</v>
      </c>
      <c r="K23" s="40" t="str">
        <f>Tableau!B28</f>
        <v>ANT. CENTRE ÉMISSION</v>
      </c>
      <c r="L23" s="44">
        <f t="shared" si="0"/>
        <v>49.02708611111111</v>
      </c>
      <c r="M23" s="44">
        <f t="shared" si="1"/>
        <v>1.227758888888889</v>
      </c>
      <c r="N23" s="41"/>
      <c r="O23" s="41"/>
      <c r="P23" s="41"/>
      <c r="Q23" s="40">
        <f>Tableau!N28</f>
        <v>158.719</v>
      </c>
    </row>
    <row r="24" spans="1:17" ht="12.75">
      <c r="A24" s="26" t="s">
        <v>8</v>
      </c>
      <c r="B24" s="35">
        <f>Tableau!E29</f>
        <v>49</v>
      </c>
      <c r="C24" s="37">
        <f>Tableau!F29</f>
        <v>1</v>
      </c>
      <c r="D24" s="36">
        <f>Tableau!G29</f>
        <v>43.953</v>
      </c>
      <c r="E24" s="26" t="s">
        <v>9</v>
      </c>
      <c r="F24" s="31">
        <f>Tableau!I29</f>
        <v>1</v>
      </c>
      <c r="G24" s="31">
        <f>Tableau!J29</f>
        <v>13</v>
      </c>
      <c r="H24" s="32">
        <f>Tableau!K29</f>
        <v>50.86</v>
      </c>
      <c r="J24" s="40" t="str">
        <f>Tableau!C29</f>
        <v>OE404</v>
      </c>
      <c r="K24" s="40" t="str">
        <f>Tableau!B29</f>
        <v>ANTENNE M1</v>
      </c>
      <c r="L24" s="44">
        <f t="shared" si="0"/>
        <v>49.02887583333333</v>
      </c>
      <c r="M24" s="44">
        <f t="shared" si="1"/>
        <v>1.2307944444444445</v>
      </c>
      <c r="N24" s="41"/>
      <c r="O24" s="41"/>
      <c r="P24" s="41"/>
      <c r="Q24" s="40">
        <f>Tableau!N29</f>
        <v>174.631</v>
      </c>
    </row>
    <row r="25" spans="1:17" ht="12.75">
      <c r="A25" s="26" t="s">
        <v>8</v>
      </c>
      <c r="B25" s="35">
        <f>Tableau!E30</f>
        <v>49</v>
      </c>
      <c r="C25" s="37">
        <f>Tableau!F30</f>
        <v>1</v>
      </c>
      <c r="D25" s="36">
        <f>Tableau!G30</f>
        <v>10.717</v>
      </c>
      <c r="E25" s="26" t="s">
        <v>9</v>
      </c>
      <c r="F25" s="31">
        <f>Tableau!I30</f>
        <v>1</v>
      </c>
      <c r="G25" s="31">
        <f>Tableau!J30</f>
        <v>13</v>
      </c>
      <c r="H25" s="32">
        <f>Tableau!K30</f>
        <v>17.137</v>
      </c>
      <c r="J25" s="40" t="str">
        <f>Tableau!C30</f>
        <v>OE405</v>
      </c>
      <c r="K25" s="40" t="str">
        <f>Tableau!B30</f>
        <v>ANT. CENTRE RÉCEPTION</v>
      </c>
      <c r="L25" s="44">
        <f t="shared" si="0"/>
        <v>49.01964361111111</v>
      </c>
      <c r="M25" s="44">
        <f t="shared" si="1"/>
        <v>1.2214269444444446</v>
      </c>
      <c r="N25" s="41"/>
      <c r="O25" s="41"/>
      <c r="P25" s="41"/>
      <c r="Q25" s="40">
        <f>Tableau!N30</f>
        <v>156.129</v>
      </c>
    </row>
    <row r="26" spans="1:17" ht="12.75">
      <c r="A26" s="26" t="s">
        <v>8</v>
      </c>
      <c r="B26" s="35">
        <f>Tableau!E31</f>
        <v>49</v>
      </c>
      <c r="C26" s="37">
        <f>Tableau!F31</f>
        <v>1</v>
      </c>
      <c r="D26" s="36">
        <f>Tableau!G31</f>
        <v>10.643</v>
      </c>
      <c r="E26" s="26" t="s">
        <v>9</v>
      </c>
      <c r="F26" s="31">
        <f>Tableau!I31</f>
        <v>1</v>
      </c>
      <c r="G26" s="31">
        <f>Tableau!J31</f>
        <v>13</v>
      </c>
      <c r="H26" s="32">
        <f>Tableau!K31</f>
        <v>18.639</v>
      </c>
      <c r="J26" s="40" t="str">
        <f>Tableau!C31</f>
        <v>OE406</v>
      </c>
      <c r="K26" s="40" t="str">
        <f>Tableau!B31</f>
        <v>ANT. CENTRE RÉCEPTION.</v>
      </c>
      <c r="L26" s="44">
        <f t="shared" si="0"/>
        <v>49.019623055555556</v>
      </c>
      <c r="M26" s="44">
        <f t="shared" si="1"/>
        <v>1.2218441666666668</v>
      </c>
      <c r="N26" s="41"/>
      <c r="O26" s="41"/>
      <c r="P26" s="41"/>
      <c r="Q26" s="40">
        <f>Tableau!N31</f>
        <v>155.416</v>
      </c>
    </row>
    <row r="27" spans="1:17" ht="12.75">
      <c r="A27" s="26" t="s">
        <v>8</v>
      </c>
      <c r="B27" s="35">
        <f>Tableau!E32</f>
        <v>49</v>
      </c>
      <c r="C27" s="37">
        <f>Tableau!F32</f>
        <v>2</v>
      </c>
      <c r="D27" s="36">
        <f>Tableau!G32</f>
        <v>19.17</v>
      </c>
      <c r="E27" s="26" t="s">
        <v>9</v>
      </c>
      <c r="F27" s="31">
        <f>Tableau!I32</f>
        <v>1</v>
      </c>
      <c r="G27" s="31">
        <f>Tableau!J32</f>
        <v>13</v>
      </c>
      <c r="H27" s="32">
        <f>Tableau!K32</f>
        <v>33.767</v>
      </c>
      <c r="J27" s="40" t="str">
        <f>Tableau!C32</f>
        <v>OE420</v>
      </c>
      <c r="K27" s="40" t="str">
        <f>Tableau!B32</f>
        <v>ALADIN</v>
      </c>
      <c r="L27" s="44">
        <f t="shared" si="0"/>
        <v>49.03865833333333</v>
      </c>
      <c r="M27" s="44">
        <f t="shared" si="1"/>
        <v>1.226046388888889</v>
      </c>
      <c r="N27" s="41"/>
      <c r="O27" s="41"/>
      <c r="P27" s="41"/>
      <c r="Q27" s="40">
        <f>Tableau!N32</f>
        <v>154.965</v>
      </c>
    </row>
    <row r="28" spans="1:17" ht="12.75">
      <c r="A28" s="26" t="s">
        <v>8</v>
      </c>
      <c r="B28" s="35">
        <f>Tableau!E33</f>
        <v>49</v>
      </c>
      <c r="C28" s="37">
        <f>Tableau!F33</f>
        <v>1</v>
      </c>
      <c r="D28" s="36">
        <f>Tableau!G33</f>
        <v>51.875</v>
      </c>
      <c r="E28" s="26" t="s">
        <v>9</v>
      </c>
      <c r="F28" s="31">
        <f>Tableau!I33</f>
        <v>1</v>
      </c>
      <c r="G28" s="31">
        <f>Tableau!J33</f>
        <v>14</v>
      </c>
      <c r="H28" s="32">
        <f>Tableau!K33</f>
        <v>10.855</v>
      </c>
      <c r="J28" s="40" t="str">
        <f>Tableau!C33</f>
        <v>OE421</v>
      </c>
      <c r="K28" s="40" t="str">
        <f>Tableau!B33</f>
        <v>23 CM</v>
      </c>
      <c r="L28" s="44">
        <f t="shared" si="0"/>
        <v>49.03107638888889</v>
      </c>
      <c r="M28" s="44">
        <f t="shared" si="1"/>
        <v>1.2363486111111113</v>
      </c>
      <c r="N28" s="41"/>
      <c r="O28" s="41"/>
      <c r="P28" s="41"/>
      <c r="Q28" s="40">
        <f>Tableau!N33</f>
        <v>170.942</v>
      </c>
    </row>
    <row r="29" spans="1:17" ht="12.75">
      <c r="A29" s="26" t="s">
        <v>8</v>
      </c>
      <c r="B29" s="35">
        <f>Tableau!E34</f>
        <v>49</v>
      </c>
      <c r="C29" s="37">
        <f>Tableau!F34</f>
        <v>1</v>
      </c>
      <c r="D29" s="36">
        <f>Tableau!G34</f>
        <v>37.204</v>
      </c>
      <c r="E29" s="26" t="s">
        <v>9</v>
      </c>
      <c r="F29" s="31">
        <f>Tableau!I34</f>
        <v>1</v>
      </c>
      <c r="G29" s="31">
        <f>Tableau!J34</f>
        <v>14</v>
      </c>
      <c r="H29" s="32">
        <f>Tableau!K34</f>
        <v>23.227</v>
      </c>
      <c r="J29" s="40" t="str">
        <f>Tableau!C34</f>
        <v>OE422</v>
      </c>
      <c r="K29" s="40" t="str">
        <f>Tableau!B34</f>
        <v>TRS 22-15</v>
      </c>
      <c r="L29" s="44">
        <f t="shared" si="0"/>
        <v>49.02700111111111</v>
      </c>
      <c r="M29" s="44">
        <f t="shared" si="1"/>
        <v>1.2397852777777778</v>
      </c>
      <c r="N29" s="41"/>
      <c r="O29" s="41"/>
      <c r="P29" s="41"/>
      <c r="Q29" s="40">
        <f>Tableau!N34</f>
        <v>175.291</v>
      </c>
    </row>
    <row r="30" spans="1:17" ht="12.75">
      <c r="A30" s="26" t="s">
        <v>8</v>
      </c>
      <c r="B30" s="35">
        <f>Tableau!E35</f>
        <v>49</v>
      </c>
      <c r="C30" s="37">
        <f>Tableau!F35</f>
        <v>2</v>
      </c>
      <c r="D30" s="36">
        <f>Tableau!G35</f>
        <v>14.794</v>
      </c>
      <c r="E30" s="26" t="s">
        <v>9</v>
      </c>
      <c r="F30" s="31">
        <f>Tableau!I35</f>
        <v>1</v>
      </c>
      <c r="G30" s="31">
        <f>Tableau!J35</f>
        <v>13</v>
      </c>
      <c r="H30" s="32">
        <f>Tableau!K35</f>
        <v>43.23</v>
      </c>
      <c r="J30" s="40" t="str">
        <f>Tableau!C35</f>
        <v>OE900</v>
      </c>
      <c r="K30" s="40" t="str">
        <f>Tableau!B35</f>
        <v>MANCHE À AIR</v>
      </c>
      <c r="L30" s="44">
        <f aca="true" t="shared" si="2" ref="L30:L93">IF((A30="N"),1,-1)*(B30+C30/60+D30/3600)</f>
        <v>49.03744277777778</v>
      </c>
      <c r="M30" s="44">
        <f aca="true" t="shared" si="3" ref="M30:M93">IF((E30="E"),1,-1)*(F30+G30/60+H30/3600)</f>
        <v>1.2286750000000002</v>
      </c>
      <c r="N30" s="41"/>
      <c r="O30" s="41"/>
      <c r="P30" s="41"/>
      <c r="Q30" s="40">
        <f>Tableau!N35</f>
        <v>146.431</v>
      </c>
    </row>
    <row r="31" spans="1:17" ht="12.75">
      <c r="A31" s="26" t="s">
        <v>8</v>
      </c>
      <c r="B31" s="35">
        <f>Tableau!E36</f>
        <v>49</v>
      </c>
      <c r="C31" s="37">
        <f>Tableau!F36</f>
        <v>1</v>
      </c>
      <c r="D31" s="36">
        <f>Tableau!G36</f>
        <v>22.093</v>
      </c>
      <c r="E31" s="26" t="s">
        <v>9</v>
      </c>
      <c r="F31" s="31">
        <f>Tableau!I36</f>
        <v>1</v>
      </c>
      <c r="G31" s="31">
        <f>Tableau!J36</f>
        <v>12</v>
      </c>
      <c r="H31" s="32">
        <f>Tableau!K36</f>
        <v>2.627</v>
      </c>
      <c r="J31" s="40" t="str">
        <f>Tableau!C36</f>
        <v>OE901-1</v>
      </c>
      <c r="K31" s="40" t="str">
        <f>Tableau!B36</f>
        <v>HANGAR M3</v>
      </c>
      <c r="L31" s="44">
        <f t="shared" si="2"/>
        <v>49.02280361111111</v>
      </c>
      <c r="M31" s="44">
        <f t="shared" si="3"/>
        <v>1.2007297222222222</v>
      </c>
      <c r="N31" s="41"/>
      <c r="O31" s="41"/>
      <c r="P31" s="41"/>
      <c r="Q31" s="40">
        <f>Tableau!N36</f>
        <v>152.301</v>
      </c>
    </row>
    <row r="32" spans="1:17" ht="12.75">
      <c r="A32" s="26" t="s">
        <v>8</v>
      </c>
      <c r="B32" s="35">
        <f>Tableau!E37</f>
        <v>49</v>
      </c>
      <c r="C32" s="37">
        <f>Tableau!F37</f>
        <v>1</v>
      </c>
      <c r="D32" s="36">
        <f>Tableau!G37</f>
        <v>21.495</v>
      </c>
      <c r="E32" s="26" t="s">
        <v>9</v>
      </c>
      <c r="F32" s="31">
        <f>Tableau!I37</f>
        <v>1</v>
      </c>
      <c r="G32" s="31">
        <f>Tableau!J37</f>
        <v>12</v>
      </c>
      <c r="H32" s="32">
        <f>Tableau!K37</f>
        <v>4.738</v>
      </c>
      <c r="J32" s="40" t="str">
        <f>Tableau!C37</f>
        <v>OE901-2</v>
      </c>
      <c r="K32" s="40" t="str">
        <f>Tableau!B37</f>
        <v>HANGAR M3</v>
      </c>
      <c r="L32" s="44">
        <f t="shared" si="2"/>
        <v>49.0226375</v>
      </c>
      <c r="M32" s="44">
        <f t="shared" si="3"/>
        <v>1.201316111111111</v>
      </c>
      <c r="N32" s="41"/>
      <c r="O32" s="41"/>
      <c r="P32" s="41"/>
      <c r="Q32" s="40">
        <f>Tableau!N37</f>
        <v>152.301</v>
      </c>
    </row>
    <row r="33" spans="1:17" ht="12.75">
      <c r="A33" s="26" t="s">
        <v>8</v>
      </c>
      <c r="B33" s="35">
        <f>Tableau!E38</f>
        <v>49</v>
      </c>
      <c r="C33" s="37">
        <f>Tableau!F38</f>
        <v>1</v>
      </c>
      <c r="D33" s="36">
        <f>Tableau!G38</f>
        <v>19.411</v>
      </c>
      <c r="E33" s="26" t="s">
        <v>9</v>
      </c>
      <c r="F33" s="31">
        <f>Tableau!I38</f>
        <v>1</v>
      </c>
      <c r="G33" s="31">
        <f>Tableau!J38</f>
        <v>12</v>
      </c>
      <c r="H33" s="32">
        <f>Tableau!K38</f>
        <v>3.643</v>
      </c>
      <c r="J33" s="40" t="str">
        <f>Tableau!C38</f>
        <v>OE901-3</v>
      </c>
      <c r="K33" s="40" t="str">
        <f>Tableau!B38</f>
        <v>HANGAR M3</v>
      </c>
      <c r="L33" s="44">
        <f t="shared" si="2"/>
        <v>49.02205861111111</v>
      </c>
      <c r="M33" s="44">
        <f t="shared" si="3"/>
        <v>1.2010119444444445</v>
      </c>
      <c r="N33" s="41"/>
      <c r="O33" s="41"/>
      <c r="P33" s="41"/>
      <c r="Q33" s="40">
        <f>Tableau!N38</f>
        <v>152.301</v>
      </c>
    </row>
    <row r="34" spans="1:17" ht="12.75">
      <c r="A34" s="26" t="s">
        <v>8</v>
      </c>
      <c r="B34" s="35">
        <f>Tableau!E39</f>
        <v>49</v>
      </c>
      <c r="C34" s="37">
        <f>Tableau!F39</f>
        <v>1</v>
      </c>
      <c r="D34" s="36">
        <f>Tableau!G39</f>
        <v>20.286</v>
      </c>
      <c r="E34" s="26" t="s">
        <v>9</v>
      </c>
      <c r="F34" s="31">
        <f>Tableau!I39</f>
        <v>1</v>
      </c>
      <c r="G34" s="31">
        <f>Tableau!J39</f>
        <v>12</v>
      </c>
      <c r="H34" s="32">
        <f>Tableau!K39</f>
        <v>0.866</v>
      </c>
      <c r="J34" s="40" t="str">
        <f>Tableau!C39</f>
        <v>OE901-4</v>
      </c>
      <c r="K34" s="40" t="str">
        <f>Tableau!B39</f>
        <v>HANGAR M3</v>
      </c>
      <c r="L34" s="44">
        <f t="shared" si="2"/>
        <v>49.022301666666664</v>
      </c>
      <c r="M34" s="44">
        <f t="shared" si="3"/>
        <v>1.2002405555555555</v>
      </c>
      <c r="N34" s="41"/>
      <c r="O34" s="41"/>
      <c r="P34" s="41"/>
      <c r="Q34" s="40">
        <f>Tableau!N39</f>
        <v>152.301</v>
      </c>
    </row>
    <row r="35" spans="1:17" ht="12.75">
      <c r="A35" s="26" t="s">
        <v>8</v>
      </c>
      <c r="B35" s="35">
        <f>Tableau!E40</f>
        <v>49</v>
      </c>
      <c r="C35" s="37">
        <f>Tableau!F40</f>
        <v>1</v>
      </c>
      <c r="D35" s="36">
        <f>Tableau!G40</f>
        <v>9.211</v>
      </c>
      <c r="E35" s="26" t="s">
        <v>9</v>
      </c>
      <c r="F35" s="31">
        <f>Tableau!I40</f>
        <v>1</v>
      </c>
      <c r="G35" s="31">
        <f>Tableau!J40</f>
        <v>12</v>
      </c>
      <c r="H35" s="32">
        <f>Tableau!K40</f>
        <v>51.994</v>
      </c>
      <c r="J35" s="40" t="str">
        <f>Tableau!C40</f>
        <v>OE902</v>
      </c>
      <c r="K35" s="40" t="str">
        <f>Tableau!B40</f>
        <v>MANCHE À AIR M2</v>
      </c>
      <c r="L35" s="44">
        <f t="shared" si="2"/>
        <v>49.01922527777778</v>
      </c>
      <c r="M35" s="44">
        <f t="shared" si="3"/>
        <v>1.2144427777777778</v>
      </c>
      <c r="N35" s="41"/>
      <c r="O35" s="41"/>
      <c r="P35" s="41"/>
      <c r="Q35" s="40">
        <f>Tableau!N40</f>
        <v>146.202</v>
      </c>
    </row>
    <row r="36" spans="1:17" ht="12.75">
      <c r="A36" s="26" t="s">
        <v>8</v>
      </c>
      <c r="B36" s="35">
        <f>Tableau!E41</f>
        <v>49</v>
      </c>
      <c r="C36" s="37">
        <f>Tableau!F41</f>
        <v>1</v>
      </c>
      <c r="D36" s="36">
        <f>Tableau!G41</f>
        <v>29.131</v>
      </c>
      <c r="E36" s="26" t="s">
        <v>9</v>
      </c>
      <c r="F36" s="31">
        <f>Tableau!I41</f>
        <v>1</v>
      </c>
      <c r="G36" s="31">
        <f>Tableau!J41</f>
        <v>13</v>
      </c>
      <c r="H36" s="32">
        <f>Tableau!K41</f>
        <v>14.28</v>
      </c>
      <c r="J36" s="40" t="str">
        <f>Tableau!C41</f>
        <v>OE903</v>
      </c>
      <c r="K36" s="40" t="str">
        <f>Tableau!B41</f>
        <v>MANCHE À AIR TOUR</v>
      </c>
      <c r="L36" s="44">
        <f t="shared" si="2"/>
        <v>49.02475861111111</v>
      </c>
      <c r="M36" s="44">
        <f t="shared" si="3"/>
        <v>1.2206333333333335</v>
      </c>
      <c r="N36" s="41"/>
      <c r="O36" s="41"/>
      <c r="P36" s="41"/>
      <c r="Q36" s="40">
        <f>Tableau!N41</f>
        <v>141.26</v>
      </c>
    </row>
    <row r="37" spans="1:17" ht="12.75">
      <c r="A37" s="26" t="s">
        <v>8</v>
      </c>
      <c r="B37" s="35">
        <f>Tableau!E42</f>
        <v>49</v>
      </c>
      <c r="C37" s="37">
        <f>Tableau!F42</f>
        <v>1</v>
      </c>
      <c r="D37" s="36">
        <f>Tableau!G42</f>
        <v>26.182</v>
      </c>
      <c r="E37" s="26" t="s">
        <v>9</v>
      </c>
      <c r="F37" s="31">
        <f>Tableau!I42</f>
        <v>1</v>
      </c>
      <c r="G37" s="31">
        <f>Tableau!J42</f>
        <v>13</v>
      </c>
      <c r="H37" s="32">
        <f>Tableau!K42</f>
        <v>18.709</v>
      </c>
      <c r="J37" s="40" t="str">
        <f>Tableau!C42</f>
        <v>OE904</v>
      </c>
      <c r="K37" s="40" t="str">
        <f>Tableau!B42</f>
        <v>TOUR DE CONTRÔLE NEW</v>
      </c>
      <c r="L37" s="44">
        <f t="shared" si="2"/>
        <v>49.023939444444444</v>
      </c>
      <c r="M37" s="44">
        <f t="shared" si="3"/>
        <v>1.2218636111111112</v>
      </c>
      <c r="N37" s="41"/>
      <c r="O37" s="41"/>
      <c r="P37" s="41"/>
      <c r="Q37" s="40">
        <f>Tableau!N42</f>
        <v>173.597</v>
      </c>
    </row>
    <row r="38" spans="1:17" ht="12.75">
      <c r="A38" s="26" t="s">
        <v>8</v>
      </c>
      <c r="B38" s="35">
        <f>Tableau!E43</f>
        <v>49</v>
      </c>
      <c r="C38" s="37">
        <f>Tableau!F43</f>
        <v>1</v>
      </c>
      <c r="D38" s="36">
        <f>Tableau!G43</f>
        <v>27.065</v>
      </c>
      <c r="E38" s="26" t="s">
        <v>9</v>
      </c>
      <c r="F38" s="31">
        <f>Tableau!I43</f>
        <v>1</v>
      </c>
      <c r="G38" s="31">
        <f>Tableau!J43</f>
        <v>13</v>
      </c>
      <c r="H38" s="32">
        <f>Tableau!K43</f>
        <v>20.11</v>
      </c>
      <c r="J38" s="40" t="str">
        <f>Tableau!C43</f>
        <v>OE905</v>
      </c>
      <c r="K38" s="40" t="str">
        <f>Tableau!B43</f>
        <v>TOUR DE CONTRÔLE</v>
      </c>
      <c r="L38" s="44">
        <f t="shared" si="2"/>
        <v>49.02418472222222</v>
      </c>
      <c r="M38" s="44">
        <f t="shared" si="3"/>
        <v>1.2222527777777779</v>
      </c>
      <c r="N38" s="41"/>
      <c r="O38" s="41"/>
      <c r="P38" s="41"/>
      <c r="Q38" s="40">
        <f>Tableau!N43</f>
        <v>159.554</v>
      </c>
    </row>
    <row r="39" spans="1:17" ht="12.75">
      <c r="A39" s="26" t="s">
        <v>8</v>
      </c>
      <c r="B39" s="35">
        <f>Tableau!E44</f>
        <v>49</v>
      </c>
      <c r="C39" s="37">
        <f>Tableau!F44</f>
        <v>2</v>
      </c>
      <c r="D39" s="36">
        <f>Tableau!G44</f>
        <v>40.84</v>
      </c>
      <c r="E39" s="26" t="s">
        <v>9</v>
      </c>
      <c r="F39" s="31">
        <f>Tableau!I44</f>
        <v>1</v>
      </c>
      <c r="G39" s="31">
        <f>Tableau!J44</f>
        <v>13</v>
      </c>
      <c r="H39" s="32">
        <f>Tableau!K44</f>
        <v>53.201</v>
      </c>
      <c r="J39" s="40" t="str">
        <f>Tableau!C44</f>
        <v>OE906-1</v>
      </c>
      <c r="K39" s="40" t="str">
        <f>Tableau!B44</f>
        <v>LIGNE D'ARBRES</v>
      </c>
      <c r="L39" s="44">
        <f t="shared" si="2"/>
        <v>49.04467777777778</v>
      </c>
      <c r="M39" s="44">
        <f t="shared" si="3"/>
        <v>1.2314447222222222</v>
      </c>
      <c r="N39" s="41"/>
      <c r="O39" s="41"/>
      <c r="P39" s="41"/>
      <c r="Q39" s="40">
        <f>Tableau!N44</f>
        <v>164.484</v>
      </c>
    </row>
    <row r="40" spans="1:17" ht="12.75">
      <c r="A40" s="26" t="s">
        <v>8</v>
      </c>
      <c r="B40" s="35">
        <f>Tableau!E45</f>
        <v>49</v>
      </c>
      <c r="C40" s="37">
        <f>Tableau!F45</f>
        <v>2</v>
      </c>
      <c r="D40" s="36">
        <f>Tableau!G45</f>
        <v>36.647</v>
      </c>
      <c r="E40" s="26" t="s">
        <v>9</v>
      </c>
      <c r="F40" s="31">
        <f>Tableau!I45</f>
        <v>1</v>
      </c>
      <c r="G40" s="31">
        <f>Tableau!J45</f>
        <v>13</v>
      </c>
      <c r="H40" s="32">
        <f>Tableau!K45</f>
        <v>51.789</v>
      </c>
      <c r="J40" s="40" t="str">
        <f>Tableau!C45</f>
        <v>OE906-2</v>
      </c>
      <c r="K40" s="40" t="str">
        <f>Tableau!B45</f>
        <v>LIGNE D'ARBRES</v>
      </c>
      <c r="L40" s="44">
        <f t="shared" si="2"/>
        <v>49.04351305555555</v>
      </c>
      <c r="M40" s="44">
        <f t="shared" si="3"/>
        <v>1.2310525</v>
      </c>
      <c r="N40" s="41"/>
      <c r="O40" s="41"/>
      <c r="P40" s="41"/>
      <c r="Q40" s="40">
        <f>Tableau!N45</f>
        <v>164.484</v>
      </c>
    </row>
    <row r="41" spans="1:17" ht="12.75">
      <c r="A41" s="26" t="s">
        <v>8</v>
      </c>
      <c r="B41" s="35">
        <f>Tableau!E46</f>
        <v>49</v>
      </c>
      <c r="C41" s="37">
        <f>Tableau!F46</f>
        <v>1</v>
      </c>
      <c r="D41" s="36">
        <f>Tableau!G46</f>
        <v>52.997</v>
      </c>
      <c r="E41" s="26" t="s">
        <v>9</v>
      </c>
      <c r="F41" s="31">
        <f>Tableau!I46</f>
        <v>1</v>
      </c>
      <c r="G41" s="31">
        <f>Tableau!J46</f>
        <v>13</v>
      </c>
      <c r="H41" s="32">
        <f>Tableau!K46</f>
        <v>50.652</v>
      </c>
      <c r="J41" s="40" t="str">
        <f>Tableau!C46</f>
        <v>OE907-1</v>
      </c>
      <c r="K41" s="40" t="str">
        <f>Tableau!B46</f>
        <v>HANGAR</v>
      </c>
      <c r="L41" s="44">
        <f t="shared" si="2"/>
        <v>49.03138805555555</v>
      </c>
      <c r="M41" s="44">
        <f t="shared" si="3"/>
        <v>1.2307366666666668</v>
      </c>
      <c r="N41" s="41"/>
      <c r="O41" s="41"/>
      <c r="P41" s="41"/>
      <c r="Q41" s="40">
        <f>Tableau!N46</f>
        <v>155.206</v>
      </c>
    </row>
    <row r="42" spans="1:17" ht="12.75">
      <c r="A42" s="26" t="s">
        <v>8</v>
      </c>
      <c r="B42" s="35">
        <f>Tableau!E47</f>
        <v>49</v>
      </c>
      <c r="C42" s="37">
        <f>Tableau!F47</f>
        <v>1</v>
      </c>
      <c r="D42" s="36">
        <f>Tableau!G47</f>
        <v>51.742</v>
      </c>
      <c r="E42" s="26" t="s">
        <v>9</v>
      </c>
      <c r="F42" s="31">
        <f>Tableau!I47</f>
        <v>1</v>
      </c>
      <c r="G42" s="31">
        <f>Tableau!J47</f>
        <v>13</v>
      </c>
      <c r="H42" s="32">
        <f>Tableau!K47</f>
        <v>52.94</v>
      </c>
      <c r="J42" s="40" t="str">
        <f>Tableau!C47</f>
        <v>OE907-2</v>
      </c>
      <c r="K42" s="40" t="str">
        <f>Tableau!B47</f>
        <v>HANGAR</v>
      </c>
      <c r="L42" s="44">
        <f t="shared" si="2"/>
        <v>49.031039444444446</v>
      </c>
      <c r="M42" s="44">
        <f t="shared" si="3"/>
        <v>1.2313722222222223</v>
      </c>
      <c r="N42" s="41"/>
      <c r="O42" s="41"/>
      <c r="P42" s="41"/>
      <c r="Q42" s="40">
        <f>Tableau!N47</f>
        <v>155.206</v>
      </c>
    </row>
    <row r="43" spans="1:17" ht="12.75">
      <c r="A43" s="26" t="s">
        <v>8</v>
      </c>
      <c r="B43" s="35">
        <f>Tableau!E48</f>
        <v>49</v>
      </c>
      <c r="C43" s="37">
        <f>Tableau!F48</f>
        <v>1</v>
      </c>
      <c r="D43" s="36">
        <f>Tableau!G48</f>
        <v>50.392</v>
      </c>
      <c r="E43" s="26" t="s">
        <v>9</v>
      </c>
      <c r="F43" s="31">
        <f>Tableau!I48</f>
        <v>1</v>
      </c>
      <c r="G43" s="31">
        <f>Tableau!J48</f>
        <v>13</v>
      </c>
      <c r="H43" s="32">
        <f>Tableau!K48</f>
        <v>51.339</v>
      </c>
      <c r="J43" s="40" t="str">
        <f>Tableau!C48</f>
        <v>OE907-3</v>
      </c>
      <c r="K43" s="40" t="str">
        <f>Tableau!B48</f>
        <v>HANGAR</v>
      </c>
      <c r="L43" s="44">
        <f t="shared" si="2"/>
        <v>49.03066444444444</v>
      </c>
      <c r="M43" s="44">
        <f t="shared" si="3"/>
        <v>1.2309275000000002</v>
      </c>
      <c r="N43" s="41"/>
      <c r="O43" s="41"/>
      <c r="P43" s="41"/>
      <c r="Q43" s="40">
        <f>Tableau!N48</f>
        <v>155.206</v>
      </c>
    </row>
    <row r="44" spans="1:17" ht="12.75">
      <c r="A44" s="26" t="s">
        <v>8</v>
      </c>
      <c r="B44" s="35">
        <f>Tableau!E49</f>
        <v>49</v>
      </c>
      <c r="C44" s="37">
        <f>Tableau!F49</f>
        <v>1</v>
      </c>
      <c r="D44" s="36">
        <f>Tableau!G49</f>
        <v>51.717</v>
      </c>
      <c r="E44" s="26" t="s">
        <v>9</v>
      </c>
      <c r="F44" s="31">
        <f>Tableau!I49</f>
        <v>1</v>
      </c>
      <c r="G44" s="31">
        <f>Tableau!J49</f>
        <v>13</v>
      </c>
      <c r="H44" s="32">
        <f>Tableau!K49</f>
        <v>48.921</v>
      </c>
      <c r="J44" s="40" t="str">
        <f>Tableau!C49</f>
        <v>OE907-4</v>
      </c>
      <c r="K44" s="40" t="str">
        <f>Tableau!B49</f>
        <v>HANGAR</v>
      </c>
      <c r="L44" s="44">
        <f t="shared" si="2"/>
        <v>49.0310325</v>
      </c>
      <c r="M44" s="44">
        <f t="shared" si="3"/>
        <v>1.2302558333333335</v>
      </c>
      <c r="N44" s="41"/>
      <c r="O44" s="41"/>
      <c r="P44" s="41"/>
      <c r="Q44" s="40">
        <f>Tableau!N49</f>
        <v>155.206</v>
      </c>
    </row>
    <row r="45" spans="1:17" ht="12.75">
      <c r="A45" s="26" t="s">
        <v>8</v>
      </c>
      <c r="B45" s="35">
        <f>Tableau!E50</f>
        <v>49</v>
      </c>
      <c r="C45" s="37">
        <f>Tableau!F50</f>
        <v>2</v>
      </c>
      <c r="D45" s="36">
        <f>Tableau!G50</f>
        <v>1.031</v>
      </c>
      <c r="E45" s="26" t="s">
        <v>9</v>
      </c>
      <c r="F45" s="31">
        <f>Tableau!I50</f>
        <v>1</v>
      </c>
      <c r="G45" s="31">
        <f>Tableau!J50</f>
        <v>13</v>
      </c>
      <c r="H45" s="32">
        <f>Tableau!K50</f>
        <v>3.832</v>
      </c>
      <c r="J45" s="40" t="str">
        <f>Tableau!C50</f>
        <v>OE908</v>
      </c>
      <c r="K45" s="40" t="str">
        <f>Tableau!B50</f>
        <v>PEUPLIER</v>
      </c>
      <c r="L45" s="44">
        <f t="shared" si="2"/>
        <v>49.03361972222222</v>
      </c>
      <c r="M45" s="44">
        <f t="shared" si="3"/>
        <v>1.2177311111111113</v>
      </c>
      <c r="N45" s="41"/>
      <c r="O45" s="41"/>
      <c r="P45" s="41"/>
      <c r="Q45" s="40">
        <f>Tableau!N50</f>
        <v>159.388</v>
      </c>
    </row>
    <row r="46" spans="1:17" ht="12.75">
      <c r="A46" s="26" t="s">
        <v>8</v>
      </c>
      <c r="B46" s="35">
        <f>Tableau!E51</f>
        <v>49</v>
      </c>
      <c r="C46" s="37">
        <f>Tableau!F51</f>
        <v>2</v>
      </c>
      <c r="D46" s="36">
        <f>Tableau!G51</f>
        <v>3.793</v>
      </c>
      <c r="E46" s="26" t="s">
        <v>9</v>
      </c>
      <c r="F46" s="31">
        <f>Tableau!I51</f>
        <v>1</v>
      </c>
      <c r="G46" s="31">
        <f>Tableau!J51</f>
        <v>13</v>
      </c>
      <c r="H46" s="32">
        <f>Tableau!K51</f>
        <v>7.666</v>
      </c>
      <c r="J46" s="40" t="str">
        <f>Tableau!C51</f>
        <v>OE909</v>
      </c>
      <c r="K46" s="40" t="str">
        <f>Tableau!B51</f>
        <v>ARBRE</v>
      </c>
      <c r="L46" s="44">
        <f t="shared" si="2"/>
        <v>49.03438694444444</v>
      </c>
      <c r="M46" s="44">
        <f t="shared" si="3"/>
        <v>1.2187961111111112</v>
      </c>
      <c r="N46" s="41"/>
      <c r="O46" s="41"/>
      <c r="P46" s="41"/>
      <c r="Q46" s="40">
        <f>Tableau!N51</f>
        <v>155.422</v>
      </c>
    </row>
    <row r="47" spans="1:17" ht="12.75">
      <c r="A47" s="26" t="s">
        <v>8</v>
      </c>
      <c r="B47" s="35">
        <f>Tableau!E52</f>
        <v>49</v>
      </c>
      <c r="C47" s="37">
        <f>Tableau!F52</f>
        <v>2</v>
      </c>
      <c r="D47" s="36">
        <f>Tableau!G52</f>
        <v>17.981</v>
      </c>
      <c r="E47" s="26" t="s">
        <v>9</v>
      </c>
      <c r="F47" s="31">
        <f>Tableau!I52</f>
        <v>1</v>
      </c>
      <c r="G47" s="31">
        <f>Tableau!J52</f>
        <v>12</v>
      </c>
      <c r="H47" s="32">
        <f>Tableau!K52</f>
        <v>27.901</v>
      </c>
      <c r="J47" s="40" t="str">
        <f>Tableau!C52</f>
        <v>OE910</v>
      </c>
      <c r="K47" s="40" t="str">
        <f>Tableau!B52</f>
        <v>CLOCHER HUEST</v>
      </c>
      <c r="L47" s="44">
        <f t="shared" si="2"/>
        <v>49.03832805555555</v>
      </c>
      <c r="M47" s="44">
        <f t="shared" si="3"/>
        <v>1.2077502777777778</v>
      </c>
      <c r="N47" s="41"/>
      <c r="O47" s="41"/>
      <c r="P47" s="41"/>
      <c r="Q47" s="40">
        <f>Tableau!N52</f>
        <v>167.1</v>
      </c>
    </row>
    <row r="48" spans="1:17" ht="12.75">
      <c r="A48" s="26" t="s">
        <v>8</v>
      </c>
      <c r="B48" s="35">
        <f>Tableau!E53</f>
        <v>49</v>
      </c>
      <c r="C48" s="37">
        <f>Tableau!F53</f>
        <v>3</v>
      </c>
      <c r="D48" s="36">
        <f>Tableau!G53</f>
        <v>31.415</v>
      </c>
      <c r="E48" s="26" t="s">
        <v>9</v>
      </c>
      <c r="F48" s="31">
        <f>Tableau!I53</f>
        <v>1</v>
      </c>
      <c r="G48" s="31">
        <f>Tableau!J53</f>
        <v>16</v>
      </c>
      <c r="H48" s="32">
        <f>Tableau!K53</f>
        <v>5.704</v>
      </c>
      <c r="J48" s="40" t="str">
        <f>Tableau!C53</f>
        <v>OE911</v>
      </c>
      <c r="K48" s="40" t="str">
        <f>Tableau!B53</f>
        <v>CHÂTEAU D'EAU</v>
      </c>
      <c r="L48" s="44">
        <f t="shared" si="2"/>
        <v>49.058726388888886</v>
      </c>
      <c r="M48" s="44">
        <f t="shared" si="3"/>
        <v>1.268251111111111</v>
      </c>
      <c r="N48" s="41"/>
      <c r="O48" s="41"/>
      <c r="P48" s="41"/>
      <c r="Q48" s="40">
        <f>Tableau!N53</f>
        <v>165.951</v>
      </c>
    </row>
    <row r="49" spans="1:17" ht="12.75">
      <c r="A49" s="26" t="s">
        <v>8</v>
      </c>
      <c r="B49" s="35">
        <f>Tableau!E54</f>
        <v>49</v>
      </c>
      <c r="C49" s="37">
        <f>Tableau!F54</f>
        <v>2</v>
      </c>
      <c r="D49" s="36">
        <f>Tableau!G54</f>
        <v>33.22</v>
      </c>
      <c r="E49" s="26" t="s">
        <v>9</v>
      </c>
      <c r="F49" s="31">
        <f>Tableau!I54</f>
        <v>1</v>
      </c>
      <c r="G49" s="31">
        <f>Tableau!J54</f>
        <v>13</v>
      </c>
      <c r="H49" s="32">
        <f>Tableau!K54</f>
        <v>33.184</v>
      </c>
      <c r="J49" s="40" t="str">
        <f>Tableau!C54</f>
        <v>OE912-1</v>
      </c>
      <c r="K49" s="40" t="str">
        <f>Tableau!B54</f>
        <v>HANGAR M6</v>
      </c>
      <c r="L49" s="44">
        <f t="shared" si="2"/>
        <v>49.04256111111111</v>
      </c>
      <c r="M49" s="44">
        <f t="shared" si="3"/>
        <v>1.2258844444444446</v>
      </c>
      <c r="N49" s="41"/>
      <c r="O49" s="41"/>
      <c r="P49" s="41"/>
      <c r="Q49" s="40">
        <f>Tableau!N54</f>
        <v>155.143</v>
      </c>
    </row>
    <row r="50" spans="1:17" ht="12.75">
      <c r="A50" s="26" t="s">
        <v>8</v>
      </c>
      <c r="B50" s="35">
        <f>Tableau!E55</f>
        <v>49</v>
      </c>
      <c r="C50" s="37">
        <f>Tableau!F55</f>
        <v>2</v>
      </c>
      <c r="D50" s="36">
        <f>Tableau!G55</f>
        <v>31.951</v>
      </c>
      <c r="E50" s="26" t="s">
        <v>9</v>
      </c>
      <c r="F50" s="31">
        <f>Tableau!I55</f>
        <v>1</v>
      </c>
      <c r="G50" s="31">
        <f>Tableau!J55</f>
        <v>13</v>
      </c>
      <c r="H50" s="32">
        <f>Tableau!K55</f>
        <v>34.299</v>
      </c>
      <c r="J50" s="40" t="str">
        <f>Tableau!C55</f>
        <v>OE912-2</v>
      </c>
      <c r="K50" s="40" t="str">
        <f>Tableau!B55</f>
        <v>HANGAR M6</v>
      </c>
      <c r="L50" s="44">
        <f t="shared" si="2"/>
        <v>49.04220861111111</v>
      </c>
      <c r="M50" s="44">
        <f t="shared" si="3"/>
        <v>1.2261941666666667</v>
      </c>
      <c r="N50" s="41"/>
      <c r="O50" s="41"/>
      <c r="P50" s="41"/>
      <c r="Q50" s="40">
        <f>Tableau!N55</f>
        <v>155.143</v>
      </c>
    </row>
    <row r="51" spans="1:17" ht="12.75">
      <c r="A51" s="26" t="s">
        <v>8</v>
      </c>
      <c r="B51" s="35">
        <f>Tableau!E56</f>
        <v>49</v>
      </c>
      <c r="C51" s="37">
        <f>Tableau!F56</f>
        <v>2</v>
      </c>
      <c r="D51" s="36">
        <f>Tableau!G56</f>
        <v>30.754</v>
      </c>
      <c r="E51" s="26" t="s">
        <v>9</v>
      </c>
      <c r="F51" s="31">
        <f>Tableau!I56</f>
        <v>1</v>
      </c>
      <c r="G51" s="31">
        <f>Tableau!J56</f>
        <v>13</v>
      </c>
      <c r="H51" s="32">
        <f>Tableau!K56</f>
        <v>31.153</v>
      </c>
      <c r="J51" s="40" t="str">
        <f>Tableau!C56</f>
        <v>OE912-3</v>
      </c>
      <c r="K51" s="40" t="str">
        <f>Tableau!B56</f>
        <v>HANGAR M6</v>
      </c>
      <c r="L51" s="44">
        <f t="shared" si="2"/>
        <v>49.04187611111111</v>
      </c>
      <c r="M51" s="44">
        <f t="shared" si="3"/>
        <v>1.2253202777777779</v>
      </c>
      <c r="N51" s="41"/>
      <c r="O51" s="41"/>
      <c r="P51" s="41"/>
      <c r="Q51" s="40">
        <f>Tableau!N56</f>
        <v>155.143</v>
      </c>
    </row>
    <row r="52" spans="1:17" ht="12.75">
      <c r="A52" s="26" t="s">
        <v>8</v>
      </c>
      <c r="B52" s="35">
        <f>Tableau!E57</f>
        <v>49</v>
      </c>
      <c r="C52" s="37">
        <f>Tableau!F57</f>
        <v>2</v>
      </c>
      <c r="D52" s="36">
        <f>Tableau!G57</f>
        <v>32.022</v>
      </c>
      <c r="E52" s="26" t="s">
        <v>9</v>
      </c>
      <c r="F52" s="31">
        <f>Tableau!I57</f>
        <v>1</v>
      </c>
      <c r="G52" s="31">
        <f>Tableau!J57</f>
        <v>13</v>
      </c>
      <c r="H52" s="32">
        <f>Tableau!K57</f>
        <v>30.035</v>
      </c>
      <c r="J52" s="40" t="str">
        <f>Tableau!C57</f>
        <v>OE912-4</v>
      </c>
      <c r="K52" s="40" t="str">
        <f>Tableau!B57</f>
        <v>HANGAR M6</v>
      </c>
      <c r="L52" s="44">
        <f t="shared" si="2"/>
        <v>49.042228333333334</v>
      </c>
      <c r="M52" s="44">
        <f t="shared" si="3"/>
        <v>1.2250097222222223</v>
      </c>
      <c r="N52" s="41"/>
      <c r="O52" s="41"/>
      <c r="P52" s="41"/>
      <c r="Q52" s="40">
        <f>Tableau!N57</f>
        <v>155.143</v>
      </c>
    </row>
    <row r="53" spans="1:17" ht="12.75">
      <c r="A53" s="26" t="s">
        <v>8</v>
      </c>
      <c r="B53" s="35">
        <f>Tableau!E58</f>
        <v>49</v>
      </c>
      <c r="C53" s="37">
        <f>Tableau!F58</f>
        <v>0</v>
      </c>
      <c r="D53" s="36">
        <f>Tableau!G58</f>
        <v>14.846</v>
      </c>
      <c r="E53" s="26" t="s">
        <v>9</v>
      </c>
      <c r="F53" s="31">
        <f>Tableau!I58</f>
        <v>1</v>
      </c>
      <c r="G53" s="31">
        <f>Tableau!J58</f>
        <v>18</v>
      </c>
      <c r="H53" s="32">
        <f>Tableau!K58</f>
        <v>20.436</v>
      </c>
      <c r="J53" s="40" t="str">
        <f>Tableau!C58</f>
        <v>OE913</v>
      </c>
      <c r="K53" s="40" t="str">
        <f>Tableau!B58</f>
        <v>CHÂTEAU  D'EAU</v>
      </c>
      <c r="L53" s="44">
        <f t="shared" si="2"/>
        <v>49.00412388888889</v>
      </c>
      <c r="M53" s="44">
        <f t="shared" si="3"/>
        <v>1.3056766666666668</v>
      </c>
      <c r="N53" s="41"/>
      <c r="O53" s="41"/>
      <c r="P53" s="41"/>
      <c r="Q53" s="40">
        <f>Tableau!N58</f>
        <v>185.581</v>
      </c>
    </row>
    <row r="54" spans="1:17" ht="12.75">
      <c r="A54" s="26" t="s">
        <v>8</v>
      </c>
      <c r="B54" s="35">
        <f>Tableau!E59</f>
        <v>49</v>
      </c>
      <c r="C54" s="37">
        <f>Tableau!F59</f>
        <v>0</v>
      </c>
      <c r="D54" s="36">
        <f>Tableau!G59</f>
        <v>4.434</v>
      </c>
      <c r="E54" s="26" t="s">
        <v>9</v>
      </c>
      <c r="F54" s="31">
        <f>Tableau!I59</f>
        <v>1</v>
      </c>
      <c r="G54" s="31">
        <f>Tableau!J59</f>
        <v>21</v>
      </c>
      <c r="H54" s="32">
        <f>Tableau!K59</f>
        <v>17.047</v>
      </c>
      <c r="J54" s="40" t="str">
        <f>Tableau!C59</f>
        <v>OE914</v>
      </c>
      <c r="K54" s="40" t="str">
        <f>Tableau!B59</f>
        <v>PYLÔNE</v>
      </c>
      <c r="L54" s="44">
        <f t="shared" si="2"/>
        <v>49.00123166666667</v>
      </c>
      <c r="M54" s="44">
        <f t="shared" si="3"/>
        <v>1.354735277777778</v>
      </c>
      <c r="N54" s="41"/>
      <c r="O54" s="41"/>
      <c r="P54" s="41"/>
      <c r="Q54" s="40">
        <f>Tableau!N59</f>
        <v>191.297</v>
      </c>
    </row>
    <row r="55" spans="1:17" ht="12.75">
      <c r="A55" s="26" t="s">
        <v>8</v>
      </c>
      <c r="B55" s="35">
        <f>Tableau!E60</f>
        <v>49</v>
      </c>
      <c r="C55" s="37">
        <f>Tableau!F60</f>
        <v>6</v>
      </c>
      <c r="D55" s="36">
        <f>Tableau!G60</f>
        <v>13.416</v>
      </c>
      <c r="E55" s="26" t="s">
        <v>9</v>
      </c>
      <c r="F55" s="31">
        <f>Tableau!I60</f>
        <v>1</v>
      </c>
      <c r="G55" s="31">
        <f>Tableau!J60</f>
        <v>20</v>
      </c>
      <c r="H55" s="32">
        <f>Tableau!K60</f>
        <v>44.584</v>
      </c>
      <c r="J55" s="40" t="str">
        <f>Tableau!C60</f>
        <v>OE915</v>
      </c>
      <c r="K55" s="40" t="str">
        <f>Tableau!B60</f>
        <v>PYLÔNE</v>
      </c>
      <c r="L55" s="44">
        <f t="shared" si="2"/>
        <v>49.10372666666667</v>
      </c>
      <c r="M55" s="44">
        <f t="shared" si="3"/>
        <v>1.3457177777777778</v>
      </c>
      <c r="N55" s="41"/>
      <c r="O55" s="41"/>
      <c r="P55" s="41"/>
      <c r="Q55" s="40">
        <f>Tableau!N60</f>
        <v>221.888</v>
      </c>
    </row>
    <row r="56" spans="1:17" ht="12.75">
      <c r="A56" s="26" t="s">
        <v>8</v>
      </c>
      <c r="B56" s="35">
        <f>Tableau!E61</f>
        <v>49</v>
      </c>
      <c r="C56" s="37">
        <f>Tableau!F61</f>
        <v>4</v>
      </c>
      <c r="D56" s="36">
        <f>Tableau!G61</f>
        <v>13.789</v>
      </c>
      <c r="E56" s="26" t="s">
        <v>9</v>
      </c>
      <c r="F56" s="31">
        <f>Tableau!I61</f>
        <v>1</v>
      </c>
      <c r="G56" s="31">
        <f>Tableau!J61</f>
        <v>13</v>
      </c>
      <c r="H56" s="32">
        <f>Tableau!K61</f>
        <v>48.133</v>
      </c>
      <c r="J56" s="40" t="str">
        <f>Tableau!C61</f>
        <v>OE916</v>
      </c>
      <c r="K56" s="40" t="str">
        <f>Tableau!B61</f>
        <v>PYLÔNE HT</v>
      </c>
      <c r="L56" s="44">
        <f t="shared" si="2"/>
        <v>49.07049694444445</v>
      </c>
      <c r="M56" s="44">
        <f t="shared" si="3"/>
        <v>1.2300369444444446</v>
      </c>
      <c r="N56" s="41"/>
      <c r="O56" s="41"/>
      <c r="P56" s="41"/>
      <c r="Q56" s="40">
        <f>Tableau!N61</f>
        <v>174.856</v>
      </c>
    </row>
    <row r="57" spans="1:17" ht="12.75">
      <c r="A57" s="26" t="s">
        <v>8</v>
      </c>
      <c r="B57" s="35">
        <f>Tableau!E62</f>
        <v>49</v>
      </c>
      <c r="C57" s="37">
        <f>Tableau!F62</f>
        <v>4</v>
      </c>
      <c r="D57" s="36">
        <f>Tableau!G62</f>
        <v>25.961</v>
      </c>
      <c r="E57" s="26" t="s">
        <v>9</v>
      </c>
      <c r="F57" s="31">
        <f>Tableau!I62</f>
        <v>1</v>
      </c>
      <c r="G57" s="31">
        <f>Tableau!J62</f>
        <v>14</v>
      </c>
      <c r="H57" s="32">
        <f>Tableau!K62</f>
        <v>0.178</v>
      </c>
      <c r="J57" s="40" t="str">
        <f>Tableau!C62</f>
        <v>OE917</v>
      </c>
      <c r="K57" s="40" t="str">
        <f>Tableau!B62</f>
        <v>PYLÔNE HT</v>
      </c>
      <c r="L57" s="44">
        <f t="shared" si="2"/>
        <v>49.07387805555556</v>
      </c>
      <c r="M57" s="44">
        <f t="shared" si="3"/>
        <v>1.233382777777778</v>
      </c>
      <c r="N57" s="41"/>
      <c r="O57" s="41"/>
      <c r="P57" s="41"/>
      <c r="Q57" s="40">
        <f>Tableau!N62</f>
        <v>172.009</v>
      </c>
    </row>
    <row r="58" spans="1:17" ht="12.75">
      <c r="A58" s="26" t="s">
        <v>8</v>
      </c>
      <c r="B58" s="35">
        <f>Tableau!E63</f>
        <v>49</v>
      </c>
      <c r="C58" s="37">
        <f>Tableau!F63</f>
        <v>0</v>
      </c>
      <c r="D58" s="36">
        <f>Tableau!G63</f>
        <v>48.95</v>
      </c>
      <c r="E58" s="26" t="s">
        <v>9</v>
      </c>
      <c r="F58" s="31">
        <f>Tableau!I63</f>
        <v>1</v>
      </c>
      <c r="G58" s="31">
        <f>Tableau!J63</f>
        <v>11</v>
      </c>
      <c r="H58" s="32">
        <f>Tableau!K63</f>
        <v>43.33</v>
      </c>
      <c r="J58" s="40" t="str">
        <f>Tableau!C63</f>
        <v>OE918</v>
      </c>
      <c r="K58" s="40" t="str">
        <f>Tableau!B63</f>
        <v>ÉCHANGEUR SEUIL 04</v>
      </c>
      <c r="L58" s="44">
        <f t="shared" si="2"/>
        <v>49.013597222222224</v>
      </c>
      <c r="M58" s="44">
        <f t="shared" si="3"/>
        <v>1.1953694444444445</v>
      </c>
      <c r="N58" s="41"/>
      <c r="O58" s="41"/>
      <c r="P58" s="41"/>
      <c r="Q58" s="40">
        <f>Tableau!N63</f>
        <v>144.647</v>
      </c>
    </row>
    <row r="59" spans="1:17" ht="12.75">
      <c r="A59" s="26" t="s">
        <v>8</v>
      </c>
      <c r="B59" s="35">
        <f>Tableau!E64</f>
        <v>49</v>
      </c>
      <c r="C59" s="37">
        <f>Tableau!F64</f>
        <v>0</v>
      </c>
      <c r="D59" s="36">
        <f>Tableau!G64</f>
        <v>58.243</v>
      </c>
      <c r="E59" s="26" t="s">
        <v>9</v>
      </c>
      <c r="F59" s="31">
        <f>Tableau!I64</f>
        <v>1</v>
      </c>
      <c r="G59" s="31">
        <f>Tableau!J64</f>
        <v>10</v>
      </c>
      <c r="H59" s="32">
        <f>Tableau!K64</f>
        <v>16.43</v>
      </c>
      <c r="J59" s="40" t="str">
        <f>Tableau!C64</f>
        <v>OE919</v>
      </c>
      <c r="K59" s="40" t="str">
        <f>Tableau!B64</f>
        <v>CHÂTEAU D'EAU</v>
      </c>
      <c r="L59" s="44">
        <f t="shared" si="2"/>
        <v>49.01617861111111</v>
      </c>
      <c r="M59" s="44">
        <f t="shared" si="3"/>
        <v>1.1712305555555556</v>
      </c>
      <c r="N59" s="41"/>
      <c r="O59" s="41"/>
      <c r="P59" s="41"/>
      <c r="Q59" s="40">
        <f>Tableau!N64</f>
        <v>192.555</v>
      </c>
    </row>
    <row r="60" spans="1:17" ht="12.75">
      <c r="A60" s="26" t="s">
        <v>8</v>
      </c>
      <c r="B60" s="35">
        <f>Tableau!E65</f>
        <v>49</v>
      </c>
      <c r="C60" s="37">
        <f>Tableau!F65</f>
        <v>0</v>
      </c>
      <c r="D60" s="36">
        <f>Tableau!G65</f>
        <v>36.99</v>
      </c>
      <c r="E60" s="26" t="s">
        <v>9</v>
      </c>
      <c r="F60" s="31">
        <f>Tableau!I65</f>
        <v>1</v>
      </c>
      <c r="G60" s="31">
        <f>Tableau!J65</f>
        <v>10</v>
      </c>
      <c r="H60" s="32">
        <f>Tableau!K65</f>
        <v>12.287</v>
      </c>
      <c r="J60" s="40" t="str">
        <f>Tableau!C65</f>
        <v>OE920</v>
      </c>
      <c r="K60" s="40" t="str">
        <f>Tableau!B65</f>
        <v>CHEMINÉE MADELEINE</v>
      </c>
      <c r="L60" s="44">
        <f t="shared" si="2"/>
        <v>49.010275</v>
      </c>
      <c r="M60" s="44">
        <f t="shared" si="3"/>
        <v>1.1700797222222223</v>
      </c>
      <c r="N60" s="41"/>
      <c r="O60" s="41"/>
      <c r="P60" s="41"/>
      <c r="Q60" s="40">
        <f>Tableau!N65</f>
        <v>177.857</v>
      </c>
    </row>
    <row r="61" spans="1:17" ht="12.75">
      <c r="A61" s="26" t="s">
        <v>8</v>
      </c>
      <c r="B61" s="35">
        <f>Tableau!E66</f>
        <v>49</v>
      </c>
      <c r="C61" s="37">
        <f>Tableau!F66</f>
        <v>0</v>
      </c>
      <c r="D61" s="36">
        <f>Tableau!G66</f>
        <v>31.987</v>
      </c>
      <c r="E61" s="26" t="s">
        <v>9</v>
      </c>
      <c r="F61" s="31">
        <f>Tableau!I66</f>
        <v>1</v>
      </c>
      <c r="G61" s="31">
        <f>Tableau!J66</f>
        <v>9</v>
      </c>
      <c r="H61" s="32">
        <f>Tableau!K66</f>
        <v>35.274</v>
      </c>
      <c r="J61" s="40" t="str">
        <f>Tableau!C66</f>
        <v>OE921</v>
      </c>
      <c r="K61" s="40" t="str">
        <f>Tableau!B66</f>
        <v>ANTENNE BÂTIMENT</v>
      </c>
      <c r="L61" s="44">
        <f t="shared" si="2"/>
        <v>49.00888527777778</v>
      </c>
      <c r="M61" s="44">
        <f t="shared" si="3"/>
        <v>1.1597983333333333</v>
      </c>
      <c r="N61" s="41"/>
      <c r="O61" s="41"/>
      <c r="P61" s="41"/>
      <c r="Q61" s="40">
        <f>Tableau!N66</f>
        <v>202.761</v>
      </c>
    </row>
    <row r="62" spans="1:17" ht="12.75">
      <c r="A62" s="26" t="s">
        <v>8</v>
      </c>
      <c r="B62" s="35">
        <f>Tableau!E67</f>
        <v>49</v>
      </c>
      <c r="C62" s="37">
        <f>Tableau!F67</f>
        <v>0</v>
      </c>
      <c r="D62" s="36">
        <f>Tableau!G67</f>
        <v>21.577</v>
      </c>
      <c r="E62" s="26" t="s">
        <v>9</v>
      </c>
      <c r="F62" s="31">
        <f>Tableau!I67</f>
        <v>1</v>
      </c>
      <c r="G62" s="31">
        <f>Tableau!J67</f>
        <v>9</v>
      </c>
      <c r="H62" s="32">
        <f>Tableau!K67</f>
        <v>25.419</v>
      </c>
      <c r="J62" s="40" t="str">
        <f>Tableau!C67</f>
        <v>OE922</v>
      </c>
      <c r="K62" s="40" t="str">
        <f>Tableau!B67</f>
        <v>ANTENNE BÂTIMENT</v>
      </c>
      <c r="L62" s="44">
        <f t="shared" si="2"/>
        <v>49.00599361111111</v>
      </c>
      <c r="M62" s="44">
        <f t="shared" si="3"/>
        <v>1.1570608333333332</v>
      </c>
      <c r="N62" s="41"/>
      <c r="O62" s="41"/>
      <c r="P62" s="41"/>
      <c r="Q62" s="40">
        <f>Tableau!N67</f>
        <v>185.303</v>
      </c>
    </row>
    <row r="63" spans="1:17" ht="12.75">
      <c r="A63" s="26" t="s">
        <v>8</v>
      </c>
      <c r="B63" s="35">
        <f>Tableau!E68</f>
        <v>48</v>
      </c>
      <c r="C63" s="37">
        <f>Tableau!F68</f>
        <v>58</v>
      </c>
      <c r="D63" s="36">
        <f>Tableau!G68</f>
        <v>51.126</v>
      </c>
      <c r="E63" s="26" t="s">
        <v>9</v>
      </c>
      <c r="F63" s="31">
        <f>Tableau!I68</f>
        <v>1</v>
      </c>
      <c r="G63" s="31">
        <f>Tableau!J68</f>
        <v>9</v>
      </c>
      <c r="H63" s="32">
        <f>Tableau!K68</f>
        <v>10.564</v>
      </c>
      <c r="J63" s="40" t="str">
        <f>Tableau!C68</f>
        <v>OE923</v>
      </c>
      <c r="K63" s="40" t="str">
        <f>Tableau!B68</f>
        <v>PYLÔNE TÉLÉCOM.</v>
      </c>
      <c r="L63" s="44">
        <f t="shared" si="2"/>
        <v>48.98086833333333</v>
      </c>
      <c r="M63" s="44">
        <f t="shared" si="3"/>
        <v>1.1529344444444443</v>
      </c>
      <c r="N63" s="41"/>
      <c r="O63" s="41"/>
      <c r="P63" s="41"/>
      <c r="Q63" s="40">
        <f>Tableau!N68</f>
        <v>193.919</v>
      </c>
    </row>
    <row r="64" spans="1:17" ht="12.75">
      <c r="A64" s="26" t="s">
        <v>8</v>
      </c>
      <c r="B64" s="35">
        <f>Tableau!E69</f>
        <v>48</v>
      </c>
      <c r="C64" s="37">
        <f>Tableau!F69</f>
        <v>58</v>
      </c>
      <c r="D64" s="36">
        <f>Tableau!G69</f>
        <v>39.885</v>
      </c>
      <c r="E64" s="26" t="s">
        <v>9</v>
      </c>
      <c r="F64" s="31">
        <f>Tableau!I69</f>
        <v>1</v>
      </c>
      <c r="G64" s="31">
        <f>Tableau!J69</f>
        <v>11</v>
      </c>
      <c r="H64" s="32">
        <f>Tableau!K69</f>
        <v>13.785</v>
      </c>
      <c r="J64" s="40" t="str">
        <f>Tableau!C69</f>
        <v>OE924</v>
      </c>
      <c r="K64" s="40" t="str">
        <f>Tableau!B69</f>
        <v>CLOCHER GUICHAINVILLE</v>
      </c>
      <c r="L64" s="44">
        <f t="shared" si="2"/>
        <v>48.97774583333334</v>
      </c>
      <c r="M64" s="44">
        <f t="shared" si="3"/>
        <v>1.1871625000000001</v>
      </c>
      <c r="N64" s="41"/>
      <c r="O64" s="41"/>
      <c r="P64" s="41"/>
      <c r="Q64" s="40">
        <f>Tableau!N69</f>
        <v>180.826</v>
      </c>
    </row>
    <row r="65" spans="1:17" ht="12.75">
      <c r="A65" s="26" t="s">
        <v>8</v>
      </c>
      <c r="B65" s="35">
        <f>Tableau!E70</f>
        <v>48</v>
      </c>
      <c r="C65" s="37">
        <f>Tableau!F70</f>
        <v>59</v>
      </c>
      <c r="D65" s="36">
        <f>Tableau!G70</f>
        <v>47.803</v>
      </c>
      <c r="E65" s="26" t="s">
        <v>9</v>
      </c>
      <c r="F65" s="31">
        <f>Tableau!I70</f>
        <v>1</v>
      </c>
      <c r="G65" s="31">
        <f>Tableau!J70</f>
        <v>11</v>
      </c>
      <c r="H65" s="32">
        <f>Tableau!K70</f>
        <v>15.347</v>
      </c>
      <c r="J65" s="40" t="str">
        <f>Tableau!C70</f>
        <v>OE925</v>
      </c>
      <c r="K65" s="40" t="str">
        <f>Tableau!B70</f>
        <v> ANTENNE USINE ECOVAL</v>
      </c>
      <c r="L65" s="44">
        <f t="shared" si="2"/>
        <v>48.996611944444446</v>
      </c>
      <c r="M65" s="44">
        <f t="shared" si="3"/>
        <v>1.187596388888889</v>
      </c>
      <c r="N65" s="41"/>
      <c r="O65" s="41"/>
      <c r="P65" s="41"/>
      <c r="Q65" s="40">
        <f>Tableau!N70</f>
        <v>164.874</v>
      </c>
    </row>
    <row r="66" spans="1:17" ht="12.75">
      <c r="A66" s="26" t="s">
        <v>8</v>
      </c>
      <c r="B66" s="35">
        <f>Tableau!E71</f>
        <v>48</v>
      </c>
      <c r="C66" s="37">
        <f>Tableau!F71</f>
        <v>59</v>
      </c>
      <c r="D66" s="36">
        <f>Tableau!G71</f>
        <v>55.18</v>
      </c>
      <c r="E66" s="26" t="s">
        <v>9</v>
      </c>
      <c r="F66" s="31">
        <f>Tableau!I71</f>
        <v>1</v>
      </c>
      <c r="G66" s="31">
        <f>Tableau!J71</f>
        <v>8</v>
      </c>
      <c r="H66" s="32">
        <f>Tableau!K71</f>
        <v>57.326</v>
      </c>
      <c r="J66" s="40" t="str">
        <f>Tableau!C71</f>
        <v>OE926</v>
      </c>
      <c r="K66" s="40" t="str">
        <f>Tableau!B71</f>
        <v>PYLÔNE ZONE IND.</v>
      </c>
      <c r="L66" s="44">
        <f t="shared" si="2"/>
        <v>48.99866111111111</v>
      </c>
      <c r="M66" s="44">
        <f t="shared" si="3"/>
        <v>1.1492572222222222</v>
      </c>
      <c r="N66" s="41"/>
      <c r="O66" s="41"/>
      <c r="P66" s="41"/>
      <c r="Q66" s="40">
        <f>Tableau!N71</f>
        <v>192.484</v>
      </c>
    </row>
    <row r="67" spans="1:17" ht="12.75">
      <c r="A67" s="26" t="s">
        <v>8</v>
      </c>
      <c r="B67" s="35">
        <f>Tableau!E72</f>
        <v>49</v>
      </c>
      <c r="C67" s="37">
        <f>Tableau!F72</f>
        <v>0</v>
      </c>
      <c r="D67" s="36">
        <f>Tableau!G72</f>
        <v>8.98</v>
      </c>
      <c r="E67" s="26" t="s">
        <v>9</v>
      </c>
      <c r="F67" s="31">
        <f>Tableau!I72</f>
        <v>1</v>
      </c>
      <c r="G67" s="31">
        <f>Tableau!J72</f>
        <v>8</v>
      </c>
      <c r="H67" s="32">
        <f>Tableau!K72</f>
        <v>18.816</v>
      </c>
      <c r="J67" s="40" t="str">
        <f>Tableau!C72</f>
        <v>OE927</v>
      </c>
      <c r="K67" s="40" t="str">
        <f>Tableau!B72</f>
        <v>CHÂTEAU D'EAU Z.I.</v>
      </c>
      <c r="L67" s="44">
        <f t="shared" si="2"/>
        <v>49.002494444444444</v>
      </c>
      <c r="M67" s="44">
        <f t="shared" si="3"/>
        <v>1.13856</v>
      </c>
      <c r="N67" s="41"/>
      <c r="O67" s="41"/>
      <c r="P67" s="41"/>
      <c r="Q67" s="40">
        <f>Tableau!N72</f>
        <v>211.988</v>
      </c>
    </row>
    <row r="68" spans="1:17" ht="12.75">
      <c r="A68" s="26" t="s">
        <v>8</v>
      </c>
      <c r="B68" s="35">
        <f>Tableau!E73</f>
        <v>49</v>
      </c>
      <c r="C68" s="37">
        <f>Tableau!F73</f>
        <v>3</v>
      </c>
      <c r="D68" s="36">
        <f>Tableau!G73</f>
        <v>3.901</v>
      </c>
      <c r="E68" s="26" t="s">
        <v>9</v>
      </c>
      <c r="F68" s="31">
        <f>Tableau!I73</f>
        <v>1</v>
      </c>
      <c r="G68" s="31">
        <f>Tableau!J73</f>
        <v>8</v>
      </c>
      <c r="H68" s="32">
        <f>Tableau!K73</f>
        <v>24.802</v>
      </c>
      <c r="J68" s="40" t="str">
        <f>Tableau!C73</f>
        <v>OE928</v>
      </c>
      <c r="K68" s="40" t="str">
        <f>Tableau!B73</f>
        <v>TOUR NORD</v>
      </c>
      <c r="L68" s="44">
        <f t="shared" si="2"/>
        <v>49.05108361111111</v>
      </c>
      <c r="M68" s="44">
        <f t="shared" si="3"/>
        <v>1.1402227777777778</v>
      </c>
      <c r="N68" s="41"/>
      <c r="O68" s="41"/>
      <c r="P68" s="41"/>
      <c r="Q68" s="40">
        <f>Tableau!N73</f>
        <v>230.234</v>
      </c>
    </row>
    <row r="69" spans="1:17" ht="12.75">
      <c r="A69" s="26" t="s">
        <v>8</v>
      </c>
      <c r="B69" s="35">
        <f>Tableau!E74</f>
        <v>49</v>
      </c>
      <c r="C69" s="37">
        <f>Tableau!F74</f>
        <v>2</v>
      </c>
      <c r="D69" s="36">
        <f>Tableau!G74</f>
        <v>54.426</v>
      </c>
      <c r="E69" s="26" t="s">
        <v>9</v>
      </c>
      <c r="F69" s="31">
        <f>Tableau!I74</f>
        <v>1</v>
      </c>
      <c r="G69" s="31">
        <f>Tableau!J74</f>
        <v>14</v>
      </c>
      <c r="H69" s="32">
        <f>Tableau!K74</f>
        <v>42.785</v>
      </c>
      <c r="J69" s="40" t="str">
        <f>Tableau!C74</f>
        <v>OE929</v>
      </c>
      <c r="K69" s="40" t="str">
        <f>Tableau!B74</f>
        <v>ARBRE</v>
      </c>
      <c r="L69" s="44">
        <f t="shared" si="2"/>
        <v>49.048451666666665</v>
      </c>
      <c r="M69" s="44">
        <f t="shared" si="3"/>
        <v>1.2452180555555556</v>
      </c>
      <c r="N69" s="41"/>
      <c r="O69" s="41"/>
      <c r="P69" s="41"/>
      <c r="Q69" s="40">
        <f>Tableau!N74</f>
        <v>153.684</v>
      </c>
    </row>
    <row r="70" spans="1:17" ht="12.75">
      <c r="A70" s="26" t="s">
        <v>8</v>
      </c>
      <c r="B70" s="35">
        <f>Tableau!E75</f>
        <v>0</v>
      </c>
      <c r="C70" s="37">
        <f>Tableau!F75</f>
        <v>0</v>
      </c>
      <c r="D70" s="36">
        <f>Tableau!G75</f>
        <v>0</v>
      </c>
      <c r="E70" s="26" t="s">
        <v>9</v>
      </c>
      <c r="F70" s="31">
        <f>Tableau!I75</f>
        <v>0</v>
      </c>
      <c r="G70" s="31">
        <f>Tableau!J75</f>
        <v>0</v>
      </c>
      <c r="H70" s="32">
        <f>Tableau!K75</f>
        <v>0</v>
      </c>
      <c r="J70" s="40">
        <f>Tableau!C75</f>
        <v>0</v>
      </c>
      <c r="K70" s="40">
        <f>Tableau!B75</f>
        <v>0</v>
      </c>
      <c r="L70" s="44">
        <f t="shared" si="2"/>
        <v>0</v>
      </c>
      <c r="M70" s="44">
        <f t="shared" si="3"/>
        <v>0</v>
      </c>
      <c r="N70" s="41"/>
      <c r="O70" s="41"/>
      <c r="P70" s="41"/>
      <c r="Q70" s="40">
        <f>Tableau!N75</f>
        <v>0</v>
      </c>
    </row>
    <row r="71" spans="1:17" ht="12.75">
      <c r="A71" s="26" t="s">
        <v>8</v>
      </c>
      <c r="B71" s="35">
        <f>Tableau!E76</f>
        <v>0</v>
      </c>
      <c r="C71" s="37">
        <f>Tableau!F76</f>
        <v>0</v>
      </c>
      <c r="D71" s="36">
        <f>Tableau!G76</f>
        <v>0</v>
      </c>
      <c r="E71" s="26" t="s">
        <v>9</v>
      </c>
      <c r="F71" s="31">
        <f>Tableau!I76</f>
        <v>0</v>
      </c>
      <c r="G71" s="31">
        <f>Tableau!J76</f>
        <v>0</v>
      </c>
      <c r="H71" s="32">
        <f>Tableau!K76</f>
        <v>0</v>
      </c>
      <c r="J71" s="40">
        <f>Tableau!C76</f>
        <v>0</v>
      </c>
      <c r="K71" s="40">
        <f>Tableau!B76</f>
        <v>0</v>
      </c>
      <c r="L71" s="44">
        <f t="shared" si="2"/>
        <v>0</v>
      </c>
      <c r="M71" s="44">
        <f t="shared" si="3"/>
        <v>0</v>
      </c>
      <c r="N71" s="41"/>
      <c r="O71" s="41"/>
      <c r="P71" s="41"/>
      <c r="Q71" s="40">
        <f>Tableau!N76</f>
        <v>0</v>
      </c>
    </row>
    <row r="72" spans="1:17" ht="12.75">
      <c r="A72" s="26" t="s">
        <v>8</v>
      </c>
      <c r="B72" s="35" t="e">
        <f>Tableau!#REF!</f>
        <v>#REF!</v>
      </c>
      <c r="C72" s="37" t="e">
        <f>Tableau!#REF!</f>
        <v>#REF!</v>
      </c>
      <c r="D72" s="36" t="e">
        <f>Tableau!#REF!</f>
        <v>#REF!</v>
      </c>
      <c r="E72" s="26" t="s">
        <v>9</v>
      </c>
      <c r="F72" s="31" t="e">
        <f>Tableau!#REF!</f>
        <v>#REF!</v>
      </c>
      <c r="G72" s="31" t="e">
        <f>Tableau!#REF!</f>
        <v>#REF!</v>
      </c>
      <c r="H72" s="32" t="e">
        <f>Tableau!#REF!</f>
        <v>#REF!</v>
      </c>
      <c r="J72" s="40" t="e">
        <f>Tableau!#REF!</f>
        <v>#REF!</v>
      </c>
      <c r="K72" s="40" t="e">
        <f>Tableau!#REF!</f>
        <v>#REF!</v>
      </c>
      <c r="L72" s="44" t="e">
        <f t="shared" si="2"/>
        <v>#REF!</v>
      </c>
      <c r="M72" s="44" t="e">
        <f t="shared" si="3"/>
        <v>#REF!</v>
      </c>
      <c r="N72" s="41"/>
      <c r="O72" s="41"/>
      <c r="P72" s="41"/>
      <c r="Q72" s="40" t="e">
        <f>Tableau!#REF!</f>
        <v>#REF!</v>
      </c>
    </row>
    <row r="73" spans="1:17" ht="12.75">
      <c r="A73" s="26" t="s">
        <v>8</v>
      </c>
      <c r="B73" s="35" t="e">
        <f>Tableau!#REF!</f>
        <v>#REF!</v>
      </c>
      <c r="C73" s="37" t="e">
        <f>Tableau!#REF!</f>
        <v>#REF!</v>
      </c>
      <c r="D73" s="36" t="e">
        <f>Tableau!#REF!</f>
        <v>#REF!</v>
      </c>
      <c r="E73" s="26" t="s">
        <v>9</v>
      </c>
      <c r="F73" s="31" t="e">
        <f>Tableau!#REF!</f>
        <v>#REF!</v>
      </c>
      <c r="G73" s="31" t="e">
        <f>Tableau!#REF!</f>
        <v>#REF!</v>
      </c>
      <c r="H73" s="32" t="e">
        <f>Tableau!#REF!</f>
        <v>#REF!</v>
      </c>
      <c r="J73" s="40" t="e">
        <f>Tableau!#REF!</f>
        <v>#REF!</v>
      </c>
      <c r="K73" s="40" t="e">
        <f>Tableau!#REF!</f>
        <v>#REF!</v>
      </c>
      <c r="L73" s="44" t="e">
        <f t="shared" si="2"/>
        <v>#REF!</v>
      </c>
      <c r="M73" s="44" t="e">
        <f t="shared" si="3"/>
        <v>#REF!</v>
      </c>
      <c r="N73" s="41"/>
      <c r="O73" s="41"/>
      <c r="P73" s="41"/>
      <c r="Q73" s="40" t="e">
        <f>Tableau!#REF!</f>
        <v>#REF!</v>
      </c>
    </row>
    <row r="74" spans="1:17" ht="12.75">
      <c r="A74" s="26" t="s">
        <v>8</v>
      </c>
      <c r="B74" s="35" t="e">
        <f>Tableau!#REF!</f>
        <v>#REF!</v>
      </c>
      <c r="C74" s="37" t="e">
        <f>Tableau!#REF!</f>
        <v>#REF!</v>
      </c>
      <c r="D74" s="36" t="e">
        <f>Tableau!#REF!</f>
        <v>#REF!</v>
      </c>
      <c r="E74" s="26" t="s">
        <v>9</v>
      </c>
      <c r="F74" s="31" t="e">
        <f>Tableau!#REF!</f>
        <v>#REF!</v>
      </c>
      <c r="G74" s="31" t="e">
        <f>Tableau!#REF!</f>
        <v>#REF!</v>
      </c>
      <c r="H74" s="32" t="e">
        <f>Tableau!#REF!</f>
        <v>#REF!</v>
      </c>
      <c r="J74" s="40" t="e">
        <f>Tableau!#REF!</f>
        <v>#REF!</v>
      </c>
      <c r="K74" s="40" t="e">
        <f>Tableau!#REF!</f>
        <v>#REF!</v>
      </c>
      <c r="L74" s="44" t="e">
        <f t="shared" si="2"/>
        <v>#REF!</v>
      </c>
      <c r="M74" s="44" t="e">
        <f t="shared" si="3"/>
        <v>#REF!</v>
      </c>
      <c r="N74" s="41"/>
      <c r="O74" s="41"/>
      <c r="P74" s="41"/>
      <c r="Q74" s="40" t="e">
        <f>Tableau!#REF!</f>
        <v>#REF!</v>
      </c>
    </row>
    <row r="75" spans="1:17" ht="12.75">
      <c r="A75" s="26" t="s">
        <v>8</v>
      </c>
      <c r="B75" s="35" t="e">
        <f>Tableau!#REF!</f>
        <v>#REF!</v>
      </c>
      <c r="C75" s="37" t="e">
        <f>Tableau!#REF!</f>
        <v>#REF!</v>
      </c>
      <c r="D75" s="36" t="e">
        <f>Tableau!#REF!</f>
        <v>#REF!</v>
      </c>
      <c r="E75" s="26" t="s">
        <v>9</v>
      </c>
      <c r="F75" s="31" t="e">
        <f>Tableau!#REF!</f>
        <v>#REF!</v>
      </c>
      <c r="G75" s="31" t="e">
        <f>Tableau!#REF!</f>
        <v>#REF!</v>
      </c>
      <c r="H75" s="32" t="e">
        <f>Tableau!#REF!</f>
        <v>#REF!</v>
      </c>
      <c r="J75" s="40" t="e">
        <f>Tableau!#REF!</f>
        <v>#REF!</v>
      </c>
      <c r="K75" s="40" t="e">
        <f>Tableau!#REF!</f>
        <v>#REF!</v>
      </c>
      <c r="L75" s="44" t="e">
        <f t="shared" si="2"/>
        <v>#REF!</v>
      </c>
      <c r="M75" s="44" t="e">
        <f t="shared" si="3"/>
        <v>#REF!</v>
      </c>
      <c r="N75" s="41"/>
      <c r="O75" s="41"/>
      <c r="P75" s="41"/>
      <c r="Q75" s="40" t="e">
        <f>Tableau!#REF!</f>
        <v>#REF!</v>
      </c>
    </row>
    <row r="76" spans="1:17" ht="12.75">
      <c r="A76" s="26" t="s">
        <v>8</v>
      </c>
      <c r="B76" s="35" t="e">
        <f>Tableau!#REF!</f>
        <v>#REF!</v>
      </c>
      <c r="C76" s="37" t="e">
        <f>Tableau!#REF!</f>
        <v>#REF!</v>
      </c>
      <c r="D76" s="36" t="e">
        <f>Tableau!#REF!</f>
        <v>#REF!</v>
      </c>
      <c r="E76" s="26" t="s">
        <v>9</v>
      </c>
      <c r="F76" s="31" t="e">
        <f>Tableau!#REF!</f>
        <v>#REF!</v>
      </c>
      <c r="G76" s="31" t="e">
        <f>Tableau!#REF!</f>
        <v>#REF!</v>
      </c>
      <c r="H76" s="32" t="e">
        <f>Tableau!#REF!</f>
        <v>#REF!</v>
      </c>
      <c r="J76" s="40" t="e">
        <f>Tableau!#REF!</f>
        <v>#REF!</v>
      </c>
      <c r="K76" s="40" t="e">
        <f>Tableau!#REF!</f>
        <v>#REF!</v>
      </c>
      <c r="L76" s="44" t="e">
        <f t="shared" si="2"/>
        <v>#REF!</v>
      </c>
      <c r="M76" s="44" t="e">
        <f t="shared" si="3"/>
        <v>#REF!</v>
      </c>
      <c r="N76" s="41"/>
      <c r="O76" s="41"/>
      <c r="P76" s="41"/>
      <c r="Q76" s="40" t="e">
        <f>Tableau!#REF!</f>
        <v>#REF!</v>
      </c>
    </row>
    <row r="77" spans="1:17" ht="12.75">
      <c r="A77" s="26" t="s">
        <v>8</v>
      </c>
      <c r="B77" s="35" t="e">
        <f>Tableau!#REF!</f>
        <v>#REF!</v>
      </c>
      <c r="C77" s="37" t="e">
        <f>Tableau!#REF!</f>
        <v>#REF!</v>
      </c>
      <c r="D77" s="36" t="e">
        <f>Tableau!#REF!</f>
        <v>#REF!</v>
      </c>
      <c r="E77" s="26" t="s">
        <v>9</v>
      </c>
      <c r="F77" s="31" t="e">
        <f>Tableau!#REF!</f>
        <v>#REF!</v>
      </c>
      <c r="G77" s="31" t="e">
        <f>Tableau!#REF!</f>
        <v>#REF!</v>
      </c>
      <c r="H77" s="32" t="e">
        <f>Tableau!#REF!</f>
        <v>#REF!</v>
      </c>
      <c r="J77" s="40" t="e">
        <f>Tableau!#REF!</f>
        <v>#REF!</v>
      </c>
      <c r="K77" s="40" t="e">
        <f>Tableau!#REF!</f>
        <v>#REF!</v>
      </c>
      <c r="L77" s="44" t="e">
        <f t="shared" si="2"/>
        <v>#REF!</v>
      </c>
      <c r="M77" s="44" t="e">
        <f t="shared" si="3"/>
        <v>#REF!</v>
      </c>
      <c r="N77" s="41"/>
      <c r="O77" s="41"/>
      <c r="P77" s="41"/>
      <c r="Q77" s="40" t="e">
        <f>Tableau!#REF!</f>
        <v>#REF!</v>
      </c>
    </row>
    <row r="78" spans="1:17" ht="12.75">
      <c r="A78" s="26" t="s">
        <v>8</v>
      </c>
      <c r="B78" s="35" t="e">
        <f>Tableau!#REF!</f>
        <v>#REF!</v>
      </c>
      <c r="C78" s="37" t="e">
        <f>Tableau!#REF!</f>
        <v>#REF!</v>
      </c>
      <c r="D78" s="36" t="e">
        <f>Tableau!#REF!</f>
        <v>#REF!</v>
      </c>
      <c r="E78" s="26" t="s">
        <v>9</v>
      </c>
      <c r="F78" s="31" t="e">
        <f>Tableau!#REF!</f>
        <v>#REF!</v>
      </c>
      <c r="G78" s="31" t="e">
        <f>Tableau!#REF!</f>
        <v>#REF!</v>
      </c>
      <c r="H78" s="32" t="e">
        <f>Tableau!#REF!</f>
        <v>#REF!</v>
      </c>
      <c r="J78" s="40" t="e">
        <f>Tableau!#REF!</f>
        <v>#REF!</v>
      </c>
      <c r="K78" s="40" t="e">
        <f>Tableau!#REF!</f>
        <v>#REF!</v>
      </c>
      <c r="L78" s="44" t="e">
        <f t="shared" si="2"/>
        <v>#REF!</v>
      </c>
      <c r="M78" s="44" t="e">
        <f t="shared" si="3"/>
        <v>#REF!</v>
      </c>
      <c r="N78" s="41"/>
      <c r="O78" s="41"/>
      <c r="P78" s="41"/>
      <c r="Q78" s="40" t="e">
        <f>Tableau!#REF!</f>
        <v>#REF!</v>
      </c>
    </row>
    <row r="79" spans="1:17" ht="12.75">
      <c r="A79" s="26" t="s">
        <v>8</v>
      </c>
      <c r="B79" s="35" t="e">
        <f>Tableau!#REF!</f>
        <v>#REF!</v>
      </c>
      <c r="C79" s="37" t="e">
        <f>Tableau!#REF!</f>
        <v>#REF!</v>
      </c>
      <c r="D79" s="36" t="e">
        <f>Tableau!#REF!</f>
        <v>#REF!</v>
      </c>
      <c r="E79" s="26" t="s">
        <v>9</v>
      </c>
      <c r="F79" s="31" t="e">
        <f>Tableau!#REF!</f>
        <v>#REF!</v>
      </c>
      <c r="G79" s="31" t="e">
        <f>Tableau!#REF!</f>
        <v>#REF!</v>
      </c>
      <c r="H79" s="32" t="e">
        <f>Tableau!#REF!</f>
        <v>#REF!</v>
      </c>
      <c r="J79" s="40" t="e">
        <f>Tableau!#REF!</f>
        <v>#REF!</v>
      </c>
      <c r="K79" s="40" t="e">
        <f>Tableau!#REF!</f>
        <v>#REF!</v>
      </c>
      <c r="L79" s="44" t="e">
        <f t="shared" si="2"/>
        <v>#REF!</v>
      </c>
      <c r="M79" s="44" t="e">
        <f t="shared" si="3"/>
        <v>#REF!</v>
      </c>
      <c r="N79" s="41"/>
      <c r="O79" s="41"/>
      <c r="P79" s="41"/>
      <c r="Q79" s="40" t="e">
        <f>Tableau!#REF!</f>
        <v>#REF!</v>
      </c>
    </row>
    <row r="80" spans="1:17" ht="12.75">
      <c r="A80" s="26" t="s">
        <v>8</v>
      </c>
      <c r="B80" s="35" t="e">
        <f>Tableau!#REF!</f>
        <v>#REF!</v>
      </c>
      <c r="C80" s="37" t="e">
        <f>Tableau!#REF!</f>
        <v>#REF!</v>
      </c>
      <c r="D80" s="36" t="e">
        <f>Tableau!#REF!</f>
        <v>#REF!</v>
      </c>
      <c r="E80" s="26" t="s">
        <v>9</v>
      </c>
      <c r="F80" s="31" t="e">
        <f>Tableau!#REF!</f>
        <v>#REF!</v>
      </c>
      <c r="G80" s="31" t="e">
        <f>Tableau!#REF!</f>
        <v>#REF!</v>
      </c>
      <c r="H80" s="32" t="e">
        <f>Tableau!#REF!</f>
        <v>#REF!</v>
      </c>
      <c r="J80" s="40" t="e">
        <f>Tableau!#REF!</f>
        <v>#REF!</v>
      </c>
      <c r="K80" s="40" t="e">
        <f>Tableau!#REF!</f>
        <v>#REF!</v>
      </c>
      <c r="L80" s="44" t="e">
        <f t="shared" si="2"/>
        <v>#REF!</v>
      </c>
      <c r="M80" s="44" t="e">
        <f t="shared" si="3"/>
        <v>#REF!</v>
      </c>
      <c r="N80" s="41"/>
      <c r="O80" s="41"/>
      <c r="P80" s="41"/>
      <c r="Q80" s="40" t="e">
        <f>Tableau!#REF!</f>
        <v>#REF!</v>
      </c>
    </row>
    <row r="81" spans="1:17" ht="12.75">
      <c r="A81" s="26" t="s">
        <v>8</v>
      </c>
      <c r="B81" s="35" t="e">
        <f>Tableau!#REF!</f>
        <v>#REF!</v>
      </c>
      <c r="C81" s="37" t="e">
        <f>Tableau!#REF!</f>
        <v>#REF!</v>
      </c>
      <c r="D81" s="36" t="e">
        <f>Tableau!#REF!</f>
        <v>#REF!</v>
      </c>
      <c r="E81" s="26" t="s">
        <v>9</v>
      </c>
      <c r="F81" s="31" t="e">
        <f>Tableau!#REF!</f>
        <v>#REF!</v>
      </c>
      <c r="G81" s="31" t="e">
        <f>Tableau!#REF!</f>
        <v>#REF!</v>
      </c>
      <c r="H81" s="32" t="e">
        <f>Tableau!#REF!</f>
        <v>#REF!</v>
      </c>
      <c r="J81" s="40" t="e">
        <f>Tableau!#REF!</f>
        <v>#REF!</v>
      </c>
      <c r="K81" s="40" t="e">
        <f>Tableau!#REF!</f>
        <v>#REF!</v>
      </c>
      <c r="L81" s="44" t="e">
        <f t="shared" si="2"/>
        <v>#REF!</v>
      </c>
      <c r="M81" s="44" t="e">
        <f t="shared" si="3"/>
        <v>#REF!</v>
      </c>
      <c r="N81" s="41"/>
      <c r="O81" s="41"/>
      <c r="P81" s="41"/>
      <c r="Q81" s="40" t="e">
        <f>Tableau!#REF!</f>
        <v>#REF!</v>
      </c>
    </row>
    <row r="82" spans="1:17" ht="12.75">
      <c r="A82" s="26" t="s">
        <v>8</v>
      </c>
      <c r="B82" s="35" t="e">
        <f>Tableau!#REF!</f>
        <v>#REF!</v>
      </c>
      <c r="C82" s="37" t="e">
        <f>Tableau!#REF!</f>
        <v>#REF!</v>
      </c>
      <c r="D82" s="36" t="e">
        <f>Tableau!#REF!</f>
        <v>#REF!</v>
      </c>
      <c r="E82" s="26" t="s">
        <v>9</v>
      </c>
      <c r="F82" s="31" t="e">
        <f>Tableau!#REF!</f>
        <v>#REF!</v>
      </c>
      <c r="G82" s="31" t="e">
        <f>Tableau!#REF!</f>
        <v>#REF!</v>
      </c>
      <c r="H82" s="32" t="e">
        <f>Tableau!#REF!</f>
        <v>#REF!</v>
      </c>
      <c r="J82" s="40" t="e">
        <f>Tableau!#REF!</f>
        <v>#REF!</v>
      </c>
      <c r="K82" s="40" t="e">
        <f>Tableau!#REF!</f>
        <v>#REF!</v>
      </c>
      <c r="L82" s="44" t="e">
        <f t="shared" si="2"/>
        <v>#REF!</v>
      </c>
      <c r="M82" s="44" t="e">
        <f t="shared" si="3"/>
        <v>#REF!</v>
      </c>
      <c r="N82" s="41"/>
      <c r="O82" s="41"/>
      <c r="P82" s="41"/>
      <c r="Q82" s="40" t="e">
        <f>Tableau!#REF!</f>
        <v>#REF!</v>
      </c>
    </row>
    <row r="83" spans="1:17" ht="12.75">
      <c r="A83" s="26" t="s">
        <v>8</v>
      </c>
      <c r="B83" s="35" t="e">
        <f>Tableau!#REF!</f>
        <v>#REF!</v>
      </c>
      <c r="C83" s="37" t="e">
        <f>Tableau!#REF!</f>
        <v>#REF!</v>
      </c>
      <c r="D83" s="36" t="e">
        <f>Tableau!#REF!</f>
        <v>#REF!</v>
      </c>
      <c r="E83" s="26" t="s">
        <v>9</v>
      </c>
      <c r="F83" s="31" t="e">
        <f>Tableau!#REF!</f>
        <v>#REF!</v>
      </c>
      <c r="G83" s="31" t="e">
        <f>Tableau!#REF!</f>
        <v>#REF!</v>
      </c>
      <c r="H83" s="32" t="e">
        <f>Tableau!#REF!</f>
        <v>#REF!</v>
      </c>
      <c r="J83" s="40" t="e">
        <f>Tableau!#REF!</f>
        <v>#REF!</v>
      </c>
      <c r="K83" s="40" t="e">
        <f>Tableau!#REF!</f>
        <v>#REF!</v>
      </c>
      <c r="L83" s="44" t="e">
        <f t="shared" si="2"/>
        <v>#REF!</v>
      </c>
      <c r="M83" s="44" t="e">
        <f t="shared" si="3"/>
        <v>#REF!</v>
      </c>
      <c r="N83" s="41"/>
      <c r="O83" s="41"/>
      <c r="P83" s="41"/>
      <c r="Q83" s="40" t="e">
        <f>Tableau!#REF!</f>
        <v>#REF!</v>
      </c>
    </row>
    <row r="84" spans="1:17" ht="12.75">
      <c r="A84" s="26" t="s">
        <v>8</v>
      </c>
      <c r="B84" s="35" t="e">
        <f>Tableau!#REF!</f>
        <v>#REF!</v>
      </c>
      <c r="C84" s="37" t="e">
        <f>Tableau!#REF!</f>
        <v>#REF!</v>
      </c>
      <c r="D84" s="36" t="e">
        <f>Tableau!#REF!</f>
        <v>#REF!</v>
      </c>
      <c r="E84" s="26" t="s">
        <v>9</v>
      </c>
      <c r="F84" s="31" t="e">
        <f>Tableau!#REF!</f>
        <v>#REF!</v>
      </c>
      <c r="G84" s="31" t="e">
        <f>Tableau!#REF!</f>
        <v>#REF!</v>
      </c>
      <c r="H84" s="32" t="e">
        <f>Tableau!#REF!</f>
        <v>#REF!</v>
      </c>
      <c r="J84" s="40" t="e">
        <f>Tableau!#REF!</f>
        <v>#REF!</v>
      </c>
      <c r="K84" s="40" t="e">
        <f>Tableau!#REF!</f>
        <v>#REF!</v>
      </c>
      <c r="L84" s="44" t="e">
        <f t="shared" si="2"/>
        <v>#REF!</v>
      </c>
      <c r="M84" s="44" t="e">
        <f t="shared" si="3"/>
        <v>#REF!</v>
      </c>
      <c r="N84" s="41"/>
      <c r="O84" s="41"/>
      <c r="P84" s="41"/>
      <c r="Q84" s="40" t="e">
        <f>Tableau!#REF!</f>
        <v>#REF!</v>
      </c>
    </row>
    <row r="85" spans="1:17" ht="12.75">
      <c r="A85" s="26" t="s">
        <v>8</v>
      </c>
      <c r="B85" s="35" t="e">
        <f>Tableau!#REF!</f>
        <v>#REF!</v>
      </c>
      <c r="C85" s="37" t="e">
        <f>Tableau!#REF!</f>
        <v>#REF!</v>
      </c>
      <c r="D85" s="36" t="e">
        <f>Tableau!#REF!</f>
        <v>#REF!</v>
      </c>
      <c r="E85" s="26" t="s">
        <v>9</v>
      </c>
      <c r="F85" s="31" t="e">
        <f>Tableau!#REF!</f>
        <v>#REF!</v>
      </c>
      <c r="G85" s="31" t="e">
        <f>Tableau!#REF!</f>
        <v>#REF!</v>
      </c>
      <c r="H85" s="32" t="e">
        <f>Tableau!#REF!</f>
        <v>#REF!</v>
      </c>
      <c r="J85" s="40" t="e">
        <f>Tableau!#REF!</f>
        <v>#REF!</v>
      </c>
      <c r="K85" s="40" t="e">
        <f>Tableau!#REF!</f>
        <v>#REF!</v>
      </c>
      <c r="L85" s="44" t="e">
        <f t="shared" si="2"/>
        <v>#REF!</v>
      </c>
      <c r="M85" s="44" t="e">
        <f t="shared" si="3"/>
        <v>#REF!</v>
      </c>
      <c r="N85" s="41"/>
      <c r="O85" s="41"/>
      <c r="P85" s="41"/>
      <c r="Q85" s="40" t="e">
        <f>Tableau!#REF!</f>
        <v>#REF!</v>
      </c>
    </row>
    <row r="86" spans="1:17" ht="12.75">
      <c r="A86" s="26" t="s">
        <v>8</v>
      </c>
      <c r="B86" s="35" t="e">
        <f>Tableau!#REF!</f>
        <v>#REF!</v>
      </c>
      <c r="C86" s="37" t="e">
        <f>Tableau!#REF!</f>
        <v>#REF!</v>
      </c>
      <c r="D86" s="36" t="e">
        <f>Tableau!#REF!</f>
        <v>#REF!</v>
      </c>
      <c r="E86" s="26" t="s">
        <v>9</v>
      </c>
      <c r="F86" s="31" t="e">
        <f>Tableau!#REF!</f>
        <v>#REF!</v>
      </c>
      <c r="G86" s="31" t="e">
        <f>Tableau!#REF!</f>
        <v>#REF!</v>
      </c>
      <c r="H86" s="32" t="e">
        <f>Tableau!#REF!</f>
        <v>#REF!</v>
      </c>
      <c r="J86" s="40" t="e">
        <f>Tableau!#REF!</f>
        <v>#REF!</v>
      </c>
      <c r="K86" s="40" t="e">
        <f>Tableau!#REF!</f>
        <v>#REF!</v>
      </c>
      <c r="L86" s="44" t="e">
        <f t="shared" si="2"/>
        <v>#REF!</v>
      </c>
      <c r="M86" s="44" t="e">
        <f t="shared" si="3"/>
        <v>#REF!</v>
      </c>
      <c r="N86" s="41"/>
      <c r="O86" s="41"/>
      <c r="P86" s="41"/>
      <c r="Q86" s="40" t="e">
        <f>Tableau!#REF!</f>
        <v>#REF!</v>
      </c>
    </row>
    <row r="87" spans="1:17" ht="12.75">
      <c r="A87" s="26" t="s">
        <v>8</v>
      </c>
      <c r="B87" s="35" t="e">
        <f>Tableau!#REF!</f>
        <v>#REF!</v>
      </c>
      <c r="C87" s="37" t="e">
        <f>Tableau!#REF!</f>
        <v>#REF!</v>
      </c>
      <c r="D87" s="36" t="e">
        <f>Tableau!#REF!</f>
        <v>#REF!</v>
      </c>
      <c r="E87" s="26" t="s">
        <v>9</v>
      </c>
      <c r="F87" s="31" t="e">
        <f>Tableau!#REF!</f>
        <v>#REF!</v>
      </c>
      <c r="G87" s="31" t="e">
        <f>Tableau!#REF!</f>
        <v>#REF!</v>
      </c>
      <c r="H87" s="32" t="e">
        <f>Tableau!#REF!</f>
        <v>#REF!</v>
      </c>
      <c r="J87" s="40" t="e">
        <f>Tableau!#REF!</f>
        <v>#REF!</v>
      </c>
      <c r="K87" s="40" t="e">
        <f>Tableau!#REF!</f>
        <v>#REF!</v>
      </c>
      <c r="L87" s="44" t="e">
        <f t="shared" si="2"/>
        <v>#REF!</v>
      </c>
      <c r="M87" s="44" t="e">
        <f t="shared" si="3"/>
        <v>#REF!</v>
      </c>
      <c r="N87" s="41"/>
      <c r="O87" s="41"/>
      <c r="P87" s="41"/>
      <c r="Q87" s="40" t="e">
        <f>Tableau!#REF!</f>
        <v>#REF!</v>
      </c>
    </row>
    <row r="88" spans="1:17" ht="12.75">
      <c r="A88" s="26" t="s">
        <v>8</v>
      </c>
      <c r="B88" s="35" t="e">
        <f>Tableau!#REF!</f>
        <v>#REF!</v>
      </c>
      <c r="C88" s="37" t="e">
        <f>Tableau!#REF!</f>
        <v>#REF!</v>
      </c>
      <c r="D88" s="36" t="e">
        <f>Tableau!#REF!</f>
        <v>#REF!</v>
      </c>
      <c r="E88" s="26" t="s">
        <v>9</v>
      </c>
      <c r="F88" s="31" t="e">
        <f>Tableau!#REF!</f>
        <v>#REF!</v>
      </c>
      <c r="G88" s="31" t="e">
        <f>Tableau!#REF!</f>
        <v>#REF!</v>
      </c>
      <c r="H88" s="32" t="e">
        <f>Tableau!#REF!</f>
        <v>#REF!</v>
      </c>
      <c r="J88" s="40" t="e">
        <f>Tableau!#REF!</f>
        <v>#REF!</v>
      </c>
      <c r="K88" s="40" t="e">
        <f>Tableau!#REF!</f>
        <v>#REF!</v>
      </c>
      <c r="L88" s="44" t="e">
        <f t="shared" si="2"/>
        <v>#REF!</v>
      </c>
      <c r="M88" s="44" t="e">
        <f t="shared" si="3"/>
        <v>#REF!</v>
      </c>
      <c r="N88" s="41"/>
      <c r="O88" s="41"/>
      <c r="P88" s="41"/>
      <c r="Q88" s="40" t="e">
        <f>Tableau!#REF!</f>
        <v>#REF!</v>
      </c>
    </row>
    <row r="89" spans="1:17" ht="12.75">
      <c r="A89" s="26" t="s">
        <v>8</v>
      </c>
      <c r="B89" s="35" t="e">
        <f>Tableau!#REF!</f>
        <v>#REF!</v>
      </c>
      <c r="C89" s="37" t="e">
        <f>Tableau!#REF!</f>
        <v>#REF!</v>
      </c>
      <c r="D89" s="36" t="e">
        <f>Tableau!#REF!</f>
        <v>#REF!</v>
      </c>
      <c r="E89" s="26" t="s">
        <v>9</v>
      </c>
      <c r="F89" s="31" t="e">
        <f>Tableau!#REF!</f>
        <v>#REF!</v>
      </c>
      <c r="G89" s="31" t="e">
        <f>Tableau!#REF!</f>
        <v>#REF!</v>
      </c>
      <c r="H89" s="32" t="e">
        <f>Tableau!#REF!</f>
        <v>#REF!</v>
      </c>
      <c r="J89" s="40" t="e">
        <f>Tableau!#REF!</f>
        <v>#REF!</v>
      </c>
      <c r="K89" s="40" t="e">
        <f>Tableau!#REF!</f>
        <v>#REF!</v>
      </c>
      <c r="L89" s="44" t="e">
        <f t="shared" si="2"/>
        <v>#REF!</v>
      </c>
      <c r="M89" s="44" t="e">
        <f t="shared" si="3"/>
        <v>#REF!</v>
      </c>
      <c r="N89" s="41"/>
      <c r="O89" s="41"/>
      <c r="P89" s="41"/>
      <c r="Q89" s="40" t="e">
        <f>Tableau!#REF!</f>
        <v>#REF!</v>
      </c>
    </row>
    <row r="90" spans="1:17" ht="12.75">
      <c r="A90" s="26" t="s">
        <v>8</v>
      </c>
      <c r="B90" s="35" t="e">
        <f>Tableau!#REF!</f>
        <v>#REF!</v>
      </c>
      <c r="C90" s="37" t="e">
        <f>Tableau!#REF!</f>
        <v>#REF!</v>
      </c>
      <c r="D90" s="36" t="e">
        <f>Tableau!#REF!</f>
        <v>#REF!</v>
      </c>
      <c r="E90" s="26" t="s">
        <v>9</v>
      </c>
      <c r="F90" s="31" t="e">
        <f>Tableau!#REF!</f>
        <v>#REF!</v>
      </c>
      <c r="G90" s="31" t="e">
        <f>Tableau!#REF!</f>
        <v>#REF!</v>
      </c>
      <c r="H90" s="32" t="e">
        <f>Tableau!#REF!</f>
        <v>#REF!</v>
      </c>
      <c r="J90" s="40" t="e">
        <f>Tableau!#REF!</f>
        <v>#REF!</v>
      </c>
      <c r="K90" s="40" t="e">
        <f>Tableau!#REF!</f>
        <v>#REF!</v>
      </c>
      <c r="L90" s="44" t="e">
        <f t="shared" si="2"/>
        <v>#REF!</v>
      </c>
      <c r="M90" s="44" t="e">
        <f t="shared" si="3"/>
        <v>#REF!</v>
      </c>
      <c r="N90" s="41"/>
      <c r="O90" s="41"/>
      <c r="P90" s="41"/>
      <c r="Q90" s="40" t="e">
        <f>Tableau!#REF!</f>
        <v>#REF!</v>
      </c>
    </row>
    <row r="91" spans="1:17" ht="12.75">
      <c r="A91" s="26" t="s">
        <v>8</v>
      </c>
      <c r="B91" s="35" t="e">
        <f>Tableau!#REF!</f>
        <v>#REF!</v>
      </c>
      <c r="C91" s="37" t="e">
        <f>Tableau!#REF!</f>
        <v>#REF!</v>
      </c>
      <c r="D91" s="36" t="e">
        <f>Tableau!#REF!</f>
        <v>#REF!</v>
      </c>
      <c r="E91" s="26" t="s">
        <v>9</v>
      </c>
      <c r="F91" s="31" t="e">
        <f>Tableau!#REF!</f>
        <v>#REF!</v>
      </c>
      <c r="G91" s="31" t="e">
        <f>Tableau!#REF!</f>
        <v>#REF!</v>
      </c>
      <c r="H91" s="32" t="e">
        <f>Tableau!#REF!</f>
        <v>#REF!</v>
      </c>
      <c r="J91" s="40" t="e">
        <f>Tableau!#REF!</f>
        <v>#REF!</v>
      </c>
      <c r="K91" s="40" t="e">
        <f>Tableau!#REF!</f>
        <v>#REF!</v>
      </c>
      <c r="L91" s="44" t="e">
        <f t="shared" si="2"/>
        <v>#REF!</v>
      </c>
      <c r="M91" s="44" t="e">
        <f t="shared" si="3"/>
        <v>#REF!</v>
      </c>
      <c r="N91" s="41"/>
      <c r="O91" s="41"/>
      <c r="P91" s="41"/>
      <c r="Q91" s="40" t="e">
        <f>Tableau!#REF!</f>
        <v>#REF!</v>
      </c>
    </row>
    <row r="92" spans="1:17" ht="12.75">
      <c r="A92" s="26" t="s">
        <v>8</v>
      </c>
      <c r="B92" s="35" t="e">
        <f>Tableau!#REF!</f>
        <v>#REF!</v>
      </c>
      <c r="C92" s="37" t="e">
        <f>Tableau!#REF!</f>
        <v>#REF!</v>
      </c>
      <c r="D92" s="36" t="e">
        <f>Tableau!#REF!</f>
        <v>#REF!</v>
      </c>
      <c r="E92" s="26" t="s">
        <v>9</v>
      </c>
      <c r="F92" s="31" t="e">
        <f>Tableau!#REF!</f>
        <v>#REF!</v>
      </c>
      <c r="G92" s="31" t="e">
        <f>Tableau!#REF!</f>
        <v>#REF!</v>
      </c>
      <c r="H92" s="32" t="e">
        <f>Tableau!#REF!</f>
        <v>#REF!</v>
      </c>
      <c r="J92" s="40" t="e">
        <f>Tableau!#REF!</f>
        <v>#REF!</v>
      </c>
      <c r="K92" s="40" t="e">
        <f>Tableau!#REF!</f>
        <v>#REF!</v>
      </c>
      <c r="L92" s="44" t="e">
        <f t="shared" si="2"/>
        <v>#REF!</v>
      </c>
      <c r="M92" s="44" t="e">
        <f t="shared" si="3"/>
        <v>#REF!</v>
      </c>
      <c r="N92" s="41"/>
      <c r="O92" s="41"/>
      <c r="P92" s="41"/>
      <c r="Q92" s="40" t="e">
        <f>Tableau!#REF!</f>
        <v>#REF!</v>
      </c>
    </row>
    <row r="93" spans="1:17" ht="12.75">
      <c r="A93" s="26" t="s">
        <v>8</v>
      </c>
      <c r="B93" s="35" t="e">
        <f>Tableau!#REF!</f>
        <v>#REF!</v>
      </c>
      <c r="C93" s="37" t="e">
        <f>Tableau!#REF!</f>
        <v>#REF!</v>
      </c>
      <c r="D93" s="36" t="e">
        <f>Tableau!#REF!</f>
        <v>#REF!</v>
      </c>
      <c r="E93" s="26" t="s">
        <v>9</v>
      </c>
      <c r="F93" s="31" t="e">
        <f>Tableau!#REF!</f>
        <v>#REF!</v>
      </c>
      <c r="G93" s="31" t="e">
        <f>Tableau!#REF!</f>
        <v>#REF!</v>
      </c>
      <c r="H93" s="32" t="e">
        <f>Tableau!#REF!</f>
        <v>#REF!</v>
      </c>
      <c r="J93" s="40" t="e">
        <f>Tableau!#REF!</f>
        <v>#REF!</v>
      </c>
      <c r="K93" s="40" t="e">
        <f>Tableau!#REF!</f>
        <v>#REF!</v>
      </c>
      <c r="L93" s="44" t="e">
        <f t="shared" si="2"/>
        <v>#REF!</v>
      </c>
      <c r="M93" s="44" t="e">
        <f t="shared" si="3"/>
        <v>#REF!</v>
      </c>
      <c r="N93" s="41"/>
      <c r="O93" s="41"/>
      <c r="P93" s="41"/>
      <c r="Q93" s="40" t="e">
        <f>Tableau!#REF!</f>
        <v>#REF!</v>
      </c>
    </row>
    <row r="94" spans="1:17" ht="12.75">
      <c r="A94" s="26" t="s">
        <v>8</v>
      </c>
      <c r="B94" s="35" t="e">
        <f>Tableau!#REF!</f>
        <v>#REF!</v>
      </c>
      <c r="C94" s="37" t="e">
        <f>Tableau!#REF!</f>
        <v>#REF!</v>
      </c>
      <c r="D94" s="36" t="e">
        <f>Tableau!#REF!</f>
        <v>#REF!</v>
      </c>
      <c r="E94" s="26" t="s">
        <v>9</v>
      </c>
      <c r="F94" s="31" t="e">
        <f>Tableau!#REF!</f>
        <v>#REF!</v>
      </c>
      <c r="G94" s="31" t="e">
        <f>Tableau!#REF!</f>
        <v>#REF!</v>
      </c>
      <c r="H94" s="32" t="e">
        <f>Tableau!#REF!</f>
        <v>#REF!</v>
      </c>
      <c r="J94" s="40" t="e">
        <f>Tableau!#REF!</f>
        <v>#REF!</v>
      </c>
      <c r="K94" s="40" t="e">
        <f>Tableau!#REF!</f>
        <v>#REF!</v>
      </c>
      <c r="L94" s="44" t="e">
        <f aca="true" t="shared" si="4" ref="L94:L140">IF((A94="N"),1,-1)*(B94+C94/60+D94/3600)</f>
        <v>#REF!</v>
      </c>
      <c r="M94" s="44" t="e">
        <f aca="true" t="shared" si="5" ref="M94:M140">IF((E94="E"),1,-1)*(F94+G94/60+H94/3600)</f>
        <v>#REF!</v>
      </c>
      <c r="N94" s="41"/>
      <c r="O94" s="41"/>
      <c r="P94" s="41"/>
      <c r="Q94" s="40" t="e">
        <f>Tableau!#REF!</f>
        <v>#REF!</v>
      </c>
    </row>
    <row r="95" spans="1:17" ht="12.75">
      <c r="A95" s="26" t="s">
        <v>8</v>
      </c>
      <c r="B95" s="35" t="e">
        <f>Tableau!#REF!</f>
        <v>#REF!</v>
      </c>
      <c r="C95" s="37" t="e">
        <f>Tableau!#REF!</f>
        <v>#REF!</v>
      </c>
      <c r="D95" s="36" t="e">
        <f>Tableau!#REF!</f>
        <v>#REF!</v>
      </c>
      <c r="E95" s="26" t="s">
        <v>9</v>
      </c>
      <c r="F95" s="31" t="e">
        <f>Tableau!#REF!</f>
        <v>#REF!</v>
      </c>
      <c r="G95" s="31" t="e">
        <f>Tableau!#REF!</f>
        <v>#REF!</v>
      </c>
      <c r="H95" s="32" t="e">
        <f>Tableau!#REF!</f>
        <v>#REF!</v>
      </c>
      <c r="J95" s="40" t="e">
        <f>Tableau!#REF!</f>
        <v>#REF!</v>
      </c>
      <c r="K95" s="40" t="e">
        <f>Tableau!#REF!</f>
        <v>#REF!</v>
      </c>
      <c r="L95" s="44" t="e">
        <f t="shared" si="4"/>
        <v>#REF!</v>
      </c>
      <c r="M95" s="44" t="e">
        <f t="shared" si="5"/>
        <v>#REF!</v>
      </c>
      <c r="N95" s="41"/>
      <c r="O95" s="41"/>
      <c r="P95" s="41"/>
      <c r="Q95" s="40" t="e">
        <f>Tableau!#REF!</f>
        <v>#REF!</v>
      </c>
    </row>
    <row r="96" spans="1:17" ht="12.75">
      <c r="A96" s="26" t="s">
        <v>8</v>
      </c>
      <c r="B96" s="35" t="e">
        <f>Tableau!#REF!</f>
        <v>#REF!</v>
      </c>
      <c r="C96" s="37" t="e">
        <f>Tableau!#REF!</f>
        <v>#REF!</v>
      </c>
      <c r="D96" s="36" t="e">
        <f>Tableau!#REF!</f>
        <v>#REF!</v>
      </c>
      <c r="E96" s="26" t="s">
        <v>9</v>
      </c>
      <c r="F96" s="31" t="e">
        <f>Tableau!#REF!</f>
        <v>#REF!</v>
      </c>
      <c r="G96" s="31" t="e">
        <f>Tableau!#REF!</f>
        <v>#REF!</v>
      </c>
      <c r="H96" s="32" t="e">
        <f>Tableau!#REF!</f>
        <v>#REF!</v>
      </c>
      <c r="J96" s="40" t="e">
        <f>Tableau!#REF!</f>
        <v>#REF!</v>
      </c>
      <c r="K96" s="40" t="e">
        <f>Tableau!#REF!</f>
        <v>#REF!</v>
      </c>
      <c r="L96" s="44" t="e">
        <f t="shared" si="4"/>
        <v>#REF!</v>
      </c>
      <c r="M96" s="44" t="e">
        <f t="shared" si="5"/>
        <v>#REF!</v>
      </c>
      <c r="N96" s="41"/>
      <c r="O96" s="41"/>
      <c r="P96" s="41"/>
      <c r="Q96" s="40" t="e">
        <f>Tableau!#REF!</f>
        <v>#REF!</v>
      </c>
    </row>
    <row r="97" spans="1:17" ht="12.75">
      <c r="A97" s="26" t="s">
        <v>8</v>
      </c>
      <c r="B97" s="35" t="e">
        <f>Tableau!#REF!</f>
        <v>#REF!</v>
      </c>
      <c r="C97" s="37" t="e">
        <f>Tableau!#REF!</f>
        <v>#REF!</v>
      </c>
      <c r="D97" s="36" t="e">
        <f>Tableau!#REF!</f>
        <v>#REF!</v>
      </c>
      <c r="E97" s="26" t="s">
        <v>9</v>
      </c>
      <c r="F97" s="31" t="e">
        <f>Tableau!#REF!</f>
        <v>#REF!</v>
      </c>
      <c r="G97" s="31" t="e">
        <f>Tableau!#REF!</f>
        <v>#REF!</v>
      </c>
      <c r="H97" s="32" t="e">
        <f>Tableau!#REF!</f>
        <v>#REF!</v>
      </c>
      <c r="J97" s="40" t="e">
        <f>Tableau!#REF!</f>
        <v>#REF!</v>
      </c>
      <c r="K97" s="40" t="e">
        <f>Tableau!#REF!</f>
        <v>#REF!</v>
      </c>
      <c r="L97" s="44" t="e">
        <f t="shared" si="4"/>
        <v>#REF!</v>
      </c>
      <c r="M97" s="44" t="e">
        <f t="shared" si="5"/>
        <v>#REF!</v>
      </c>
      <c r="N97" s="41"/>
      <c r="O97" s="41"/>
      <c r="P97" s="41"/>
      <c r="Q97" s="40" t="e">
        <f>Tableau!#REF!</f>
        <v>#REF!</v>
      </c>
    </row>
    <row r="98" spans="1:17" ht="12.75">
      <c r="A98" s="26" t="s">
        <v>8</v>
      </c>
      <c r="B98" s="35" t="e">
        <f>Tableau!#REF!</f>
        <v>#REF!</v>
      </c>
      <c r="C98" s="37" t="e">
        <f>Tableau!#REF!</f>
        <v>#REF!</v>
      </c>
      <c r="D98" s="36" t="e">
        <f>Tableau!#REF!</f>
        <v>#REF!</v>
      </c>
      <c r="E98" s="26" t="s">
        <v>9</v>
      </c>
      <c r="F98" s="31" t="e">
        <f>Tableau!#REF!</f>
        <v>#REF!</v>
      </c>
      <c r="G98" s="31" t="e">
        <f>Tableau!#REF!</f>
        <v>#REF!</v>
      </c>
      <c r="H98" s="32" t="e">
        <f>Tableau!#REF!</f>
        <v>#REF!</v>
      </c>
      <c r="J98" s="40" t="e">
        <f>Tableau!#REF!</f>
        <v>#REF!</v>
      </c>
      <c r="K98" s="40" t="e">
        <f>Tableau!#REF!</f>
        <v>#REF!</v>
      </c>
      <c r="L98" s="44" t="e">
        <f t="shared" si="4"/>
        <v>#REF!</v>
      </c>
      <c r="M98" s="44" t="e">
        <f t="shared" si="5"/>
        <v>#REF!</v>
      </c>
      <c r="N98" s="41"/>
      <c r="O98" s="41"/>
      <c r="P98" s="41"/>
      <c r="Q98" s="40" t="e">
        <f>Tableau!#REF!</f>
        <v>#REF!</v>
      </c>
    </row>
    <row r="99" spans="1:17" ht="12.75">
      <c r="A99" s="26" t="s">
        <v>8</v>
      </c>
      <c r="B99" s="35" t="e">
        <f>Tableau!#REF!</f>
        <v>#REF!</v>
      </c>
      <c r="C99" s="37" t="e">
        <f>Tableau!#REF!</f>
        <v>#REF!</v>
      </c>
      <c r="D99" s="36" t="e">
        <f>Tableau!#REF!</f>
        <v>#REF!</v>
      </c>
      <c r="E99" s="26" t="s">
        <v>9</v>
      </c>
      <c r="F99" s="31" t="e">
        <f>Tableau!#REF!</f>
        <v>#REF!</v>
      </c>
      <c r="G99" s="31" t="e">
        <f>Tableau!#REF!</f>
        <v>#REF!</v>
      </c>
      <c r="H99" s="32" t="e">
        <f>Tableau!#REF!</f>
        <v>#REF!</v>
      </c>
      <c r="J99" s="40" t="e">
        <f>Tableau!#REF!</f>
        <v>#REF!</v>
      </c>
      <c r="K99" s="40" t="e">
        <f>Tableau!#REF!</f>
        <v>#REF!</v>
      </c>
      <c r="L99" s="44" t="e">
        <f t="shared" si="4"/>
        <v>#REF!</v>
      </c>
      <c r="M99" s="44" t="e">
        <f t="shared" si="5"/>
        <v>#REF!</v>
      </c>
      <c r="N99" s="41"/>
      <c r="O99" s="41"/>
      <c r="P99" s="41"/>
      <c r="Q99" s="40" t="e">
        <f>Tableau!#REF!</f>
        <v>#REF!</v>
      </c>
    </row>
    <row r="100" spans="1:17" ht="12.75">
      <c r="A100" s="26" t="s">
        <v>8</v>
      </c>
      <c r="B100" s="35" t="e">
        <f>Tableau!#REF!</f>
        <v>#REF!</v>
      </c>
      <c r="C100" s="37" t="e">
        <f>Tableau!#REF!</f>
        <v>#REF!</v>
      </c>
      <c r="D100" s="36" t="e">
        <f>Tableau!#REF!</f>
        <v>#REF!</v>
      </c>
      <c r="E100" s="26" t="s">
        <v>9</v>
      </c>
      <c r="F100" s="31" t="e">
        <f>Tableau!#REF!</f>
        <v>#REF!</v>
      </c>
      <c r="G100" s="31" t="e">
        <f>Tableau!#REF!</f>
        <v>#REF!</v>
      </c>
      <c r="H100" s="32" t="e">
        <f>Tableau!#REF!</f>
        <v>#REF!</v>
      </c>
      <c r="J100" s="40" t="e">
        <f>Tableau!#REF!</f>
        <v>#REF!</v>
      </c>
      <c r="K100" s="40" t="e">
        <f>Tableau!#REF!</f>
        <v>#REF!</v>
      </c>
      <c r="L100" s="44" t="e">
        <f t="shared" si="4"/>
        <v>#REF!</v>
      </c>
      <c r="M100" s="44" t="e">
        <f t="shared" si="5"/>
        <v>#REF!</v>
      </c>
      <c r="N100" s="41"/>
      <c r="O100" s="41"/>
      <c r="P100" s="41"/>
      <c r="Q100" s="40" t="e">
        <f>Tableau!#REF!</f>
        <v>#REF!</v>
      </c>
    </row>
    <row r="101" spans="1:17" ht="12.75">
      <c r="A101" s="26" t="s">
        <v>8</v>
      </c>
      <c r="B101" s="35" t="e">
        <f>Tableau!#REF!</f>
        <v>#REF!</v>
      </c>
      <c r="C101" s="37" t="e">
        <f>Tableau!#REF!</f>
        <v>#REF!</v>
      </c>
      <c r="D101" s="36" t="e">
        <f>Tableau!#REF!</f>
        <v>#REF!</v>
      </c>
      <c r="E101" s="26" t="s">
        <v>9</v>
      </c>
      <c r="F101" s="31" t="e">
        <f>Tableau!#REF!</f>
        <v>#REF!</v>
      </c>
      <c r="G101" s="31" t="e">
        <f>Tableau!#REF!</f>
        <v>#REF!</v>
      </c>
      <c r="H101" s="32" t="e">
        <f>Tableau!#REF!</f>
        <v>#REF!</v>
      </c>
      <c r="J101" s="40" t="e">
        <f>Tableau!#REF!</f>
        <v>#REF!</v>
      </c>
      <c r="K101" s="40" t="e">
        <f>Tableau!#REF!</f>
        <v>#REF!</v>
      </c>
      <c r="L101" s="44" t="e">
        <f t="shared" si="4"/>
        <v>#REF!</v>
      </c>
      <c r="M101" s="44" t="e">
        <f t="shared" si="5"/>
        <v>#REF!</v>
      </c>
      <c r="N101" s="41"/>
      <c r="O101" s="41"/>
      <c r="P101" s="41"/>
      <c r="Q101" s="40" t="e">
        <f>Tableau!#REF!</f>
        <v>#REF!</v>
      </c>
    </row>
    <row r="102" spans="1:17" ht="12.75">
      <c r="A102" s="26" t="s">
        <v>8</v>
      </c>
      <c r="B102" s="35" t="e">
        <f>Tableau!#REF!</f>
        <v>#REF!</v>
      </c>
      <c r="C102" s="37" t="e">
        <f>Tableau!#REF!</f>
        <v>#REF!</v>
      </c>
      <c r="D102" s="36" t="e">
        <f>Tableau!#REF!</f>
        <v>#REF!</v>
      </c>
      <c r="E102" s="26" t="s">
        <v>9</v>
      </c>
      <c r="F102" s="31" t="e">
        <f>Tableau!#REF!</f>
        <v>#REF!</v>
      </c>
      <c r="G102" s="31" t="e">
        <f>Tableau!#REF!</f>
        <v>#REF!</v>
      </c>
      <c r="H102" s="32" t="e">
        <f>Tableau!#REF!</f>
        <v>#REF!</v>
      </c>
      <c r="J102" s="40" t="e">
        <f>Tableau!#REF!</f>
        <v>#REF!</v>
      </c>
      <c r="K102" s="40" t="e">
        <f>Tableau!#REF!</f>
        <v>#REF!</v>
      </c>
      <c r="L102" s="44" t="e">
        <f t="shared" si="4"/>
        <v>#REF!</v>
      </c>
      <c r="M102" s="44" t="e">
        <f t="shared" si="5"/>
        <v>#REF!</v>
      </c>
      <c r="N102" s="41"/>
      <c r="O102" s="41"/>
      <c r="P102" s="41"/>
      <c r="Q102" s="40" t="e">
        <f>Tableau!#REF!</f>
        <v>#REF!</v>
      </c>
    </row>
    <row r="103" spans="1:17" ht="12.75">
      <c r="A103" s="26" t="s">
        <v>8</v>
      </c>
      <c r="B103" s="35" t="e">
        <f>Tableau!#REF!</f>
        <v>#REF!</v>
      </c>
      <c r="C103" s="37" t="e">
        <f>Tableau!#REF!</f>
        <v>#REF!</v>
      </c>
      <c r="D103" s="36" t="e">
        <f>Tableau!#REF!</f>
        <v>#REF!</v>
      </c>
      <c r="E103" s="26" t="s">
        <v>9</v>
      </c>
      <c r="F103" s="31" t="e">
        <f>Tableau!#REF!</f>
        <v>#REF!</v>
      </c>
      <c r="G103" s="31" t="e">
        <f>Tableau!#REF!</f>
        <v>#REF!</v>
      </c>
      <c r="H103" s="32" t="e">
        <f>Tableau!#REF!</f>
        <v>#REF!</v>
      </c>
      <c r="J103" s="40" t="e">
        <f>Tableau!#REF!</f>
        <v>#REF!</v>
      </c>
      <c r="K103" s="40" t="e">
        <f>Tableau!#REF!</f>
        <v>#REF!</v>
      </c>
      <c r="L103" s="44" t="e">
        <f t="shared" si="4"/>
        <v>#REF!</v>
      </c>
      <c r="M103" s="44" t="e">
        <f t="shared" si="5"/>
        <v>#REF!</v>
      </c>
      <c r="N103" s="41"/>
      <c r="O103" s="41"/>
      <c r="P103" s="41"/>
      <c r="Q103" s="40" t="e">
        <f>Tableau!#REF!</f>
        <v>#REF!</v>
      </c>
    </row>
    <row r="104" spans="1:17" ht="12.75">
      <c r="A104" s="26" t="s">
        <v>8</v>
      </c>
      <c r="B104" s="35" t="e">
        <f>Tableau!#REF!</f>
        <v>#REF!</v>
      </c>
      <c r="C104" s="37" t="e">
        <f>Tableau!#REF!</f>
        <v>#REF!</v>
      </c>
      <c r="D104" s="36" t="e">
        <f>Tableau!#REF!</f>
        <v>#REF!</v>
      </c>
      <c r="E104" s="26" t="s">
        <v>9</v>
      </c>
      <c r="F104" s="31" t="e">
        <f>Tableau!#REF!</f>
        <v>#REF!</v>
      </c>
      <c r="G104" s="31" t="e">
        <f>Tableau!#REF!</f>
        <v>#REF!</v>
      </c>
      <c r="H104" s="32" t="e">
        <f>Tableau!#REF!</f>
        <v>#REF!</v>
      </c>
      <c r="J104" s="40" t="e">
        <f>Tableau!#REF!</f>
        <v>#REF!</v>
      </c>
      <c r="K104" s="40" t="e">
        <f>Tableau!#REF!</f>
        <v>#REF!</v>
      </c>
      <c r="L104" s="44" t="e">
        <f t="shared" si="4"/>
        <v>#REF!</v>
      </c>
      <c r="M104" s="44" t="e">
        <f t="shared" si="5"/>
        <v>#REF!</v>
      </c>
      <c r="N104" s="41"/>
      <c r="O104" s="41"/>
      <c r="P104" s="41"/>
      <c r="Q104" s="40" t="e">
        <f>Tableau!#REF!</f>
        <v>#REF!</v>
      </c>
    </row>
    <row r="105" spans="1:17" ht="12.75">
      <c r="A105" s="26" t="s">
        <v>8</v>
      </c>
      <c r="B105" s="35" t="e">
        <f>Tableau!#REF!</f>
        <v>#REF!</v>
      </c>
      <c r="C105" s="37" t="e">
        <f>Tableau!#REF!</f>
        <v>#REF!</v>
      </c>
      <c r="D105" s="36" t="e">
        <f>Tableau!#REF!</f>
        <v>#REF!</v>
      </c>
      <c r="E105" s="26" t="s">
        <v>9</v>
      </c>
      <c r="F105" s="31" t="e">
        <f>Tableau!#REF!</f>
        <v>#REF!</v>
      </c>
      <c r="G105" s="31" t="e">
        <f>Tableau!#REF!</f>
        <v>#REF!</v>
      </c>
      <c r="H105" s="32" t="e">
        <f>Tableau!#REF!</f>
        <v>#REF!</v>
      </c>
      <c r="J105" s="40" t="e">
        <f>Tableau!#REF!</f>
        <v>#REF!</v>
      </c>
      <c r="K105" s="40" t="e">
        <f>Tableau!#REF!</f>
        <v>#REF!</v>
      </c>
      <c r="L105" s="44" t="e">
        <f t="shared" si="4"/>
        <v>#REF!</v>
      </c>
      <c r="M105" s="44" t="e">
        <f t="shared" si="5"/>
        <v>#REF!</v>
      </c>
      <c r="N105" s="41"/>
      <c r="O105" s="41"/>
      <c r="P105" s="41"/>
      <c r="Q105" s="40" t="e">
        <f>Tableau!#REF!</f>
        <v>#REF!</v>
      </c>
    </row>
    <row r="106" spans="1:17" ht="12.75">
      <c r="A106" s="26" t="s">
        <v>8</v>
      </c>
      <c r="B106" s="35" t="e">
        <f>Tableau!#REF!</f>
        <v>#REF!</v>
      </c>
      <c r="C106" s="37" t="e">
        <f>Tableau!#REF!</f>
        <v>#REF!</v>
      </c>
      <c r="D106" s="36" t="e">
        <f>Tableau!#REF!</f>
        <v>#REF!</v>
      </c>
      <c r="E106" s="26" t="s">
        <v>9</v>
      </c>
      <c r="F106" s="31" t="e">
        <f>Tableau!#REF!</f>
        <v>#REF!</v>
      </c>
      <c r="G106" s="31" t="e">
        <f>Tableau!#REF!</f>
        <v>#REF!</v>
      </c>
      <c r="H106" s="32" t="e">
        <f>Tableau!#REF!</f>
        <v>#REF!</v>
      </c>
      <c r="J106" s="40" t="e">
        <f>Tableau!#REF!</f>
        <v>#REF!</v>
      </c>
      <c r="K106" s="40" t="e">
        <f>Tableau!#REF!</f>
        <v>#REF!</v>
      </c>
      <c r="L106" s="44" t="e">
        <f t="shared" si="4"/>
        <v>#REF!</v>
      </c>
      <c r="M106" s="44" t="e">
        <f t="shared" si="5"/>
        <v>#REF!</v>
      </c>
      <c r="N106" s="41"/>
      <c r="O106" s="41"/>
      <c r="P106" s="41"/>
      <c r="Q106" s="40" t="e">
        <f>Tableau!#REF!</f>
        <v>#REF!</v>
      </c>
    </row>
    <row r="107" spans="1:17" ht="12.75">
      <c r="A107" s="26" t="s">
        <v>8</v>
      </c>
      <c r="B107" s="35" t="e">
        <f>Tableau!#REF!</f>
        <v>#REF!</v>
      </c>
      <c r="C107" s="37" t="e">
        <f>Tableau!#REF!</f>
        <v>#REF!</v>
      </c>
      <c r="D107" s="36" t="e">
        <f>Tableau!#REF!</f>
        <v>#REF!</v>
      </c>
      <c r="E107" s="26" t="s">
        <v>9</v>
      </c>
      <c r="F107" s="31" t="e">
        <f>Tableau!#REF!</f>
        <v>#REF!</v>
      </c>
      <c r="G107" s="31" t="e">
        <f>Tableau!#REF!</f>
        <v>#REF!</v>
      </c>
      <c r="H107" s="32" t="e">
        <f>Tableau!#REF!</f>
        <v>#REF!</v>
      </c>
      <c r="J107" s="40" t="e">
        <f>Tableau!#REF!</f>
        <v>#REF!</v>
      </c>
      <c r="K107" s="40" t="e">
        <f>Tableau!#REF!</f>
        <v>#REF!</v>
      </c>
      <c r="L107" s="44" t="e">
        <f t="shared" si="4"/>
        <v>#REF!</v>
      </c>
      <c r="M107" s="44" t="e">
        <f t="shared" si="5"/>
        <v>#REF!</v>
      </c>
      <c r="N107" s="41"/>
      <c r="O107" s="41"/>
      <c r="P107" s="41"/>
      <c r="Q107" s="40" t="e">
        <f>Tableau!#REF!</f>
        <v>#REF!</v>
      </c>
    </row>
    <row r="108" spans="1:17" ht="12.75">
      <c r="A108" s="26" t="s">
        <v>8</v>
      </c>
      <c r="B108" s="35" t="e">
        <f>Tableau!#REF!</f>
        <v>#REF!</v>
      </c>
      <c r="C108" s="37" t="e">
        <f>Tableau!#REF!</f>
        <v>#REF!</v>
      </c>
      <c r="D108" s="36" t="e">
        <f>Tableau!#REF!</f>
        <v>#REF!</v>
      </c>
      <c r="E108" s="26" t="s">
        <v>9</v>
      </c>
      <c r="F108" s="31" t="e">
        <f>Tableau!#REF!</f>
        <v>#REF!</v>
      </c>
      <c r="G108" s="31" t="e">
        <f>Tableau!#REF!</f>
        <v>#REF!</v>
      </c>
      <c r="H108" s="32" t="e">
        <f>Tableau!#REF!</f>
        <v>#REF!</v>
      </c>
      <c r="J108" s="40" t="e">
        <f>Tableau!#REF!</f>
        <v>#REF!</v>
      </c>
      <c r="K108" s="40" t="e">
        <f>Tableau!#REF!</f>
        <v>#REF!</v>
      </c>
      <c r="L108" s="44" t="e">
        <f t="shared" si="4"/>
        <v>#REF!</v>
      </c>
      <c r="M108" s="44" t="e">
        <f t="shared" si="5"/>
        <v>#REF!</v>
      </c>
      <c r="N108" s="41"/>
      <c r="O108" s="41"/>
      <c r="P108" s="41"/>
      <c r="Q108" s="40" t="e">
        <f>Tableau!#REF!</f>
        <v>#REF!</v>
      </c>
    </row>
    <row r="109" spans="1:17" ht="12.75">
      <c r="A109" s="26" t="s">
        <v>8</v>
      </c>
      <c r="B109" s="35" t="e">
        <f>Tableau!#REF!</f>
        <v>#REF!</v>
      </c>
      <c r="C109" s="37" t="e">
        <f>Tableau!#REF!</f>
        <v>#REF!</v>
      </c>
      <c r="D109" s="36" t="e">
        <f>Tableau!#REF!</f>
        <v>#REF!</v>
      </c>
      <c r="E109" s="26" t="s">
        <v>9</v>
      </c>
      <c r="F109" s="31" t="e">
        <f>Tableau!#REF!</f>
        <v>#REF!</v>
      </c>
      <c r="G109" s="31" t="e">
        <f>Tableau!#REF!</f>
        <v>#REF!</v>
      </c>
      <c r="H109" s="32" t="e">
        <f>Tableau!#REF!</f>
        <v>#REF!</v>
      </c>
      <c r="J109" s="40" t="e">
        <f>Tableau!#REF!</f>
        <v>#REF!</v>
      </c>
      <c r="K109" s="40" t="e">
        <f>Tableau!#REF!</f>
        <v>#REF!</v>
      </c>
      <c r="L109" s="44" t="e">
        <f t="shared" si="4"/>
        <v>#REF!</v>
      </c>
      <c r="M109" s="44" t="e">
        <f t="shared" si="5"/>
        <v>#REF!</v>
      </c>
      <c r="N109" s="41"/>
      <c r="O109" s="41"/>
      <c r="P109" s="41"/>
      <c r="Q109" s="40" t="e">
        <f>Tableau!#REF!</f>
        <v>#REF!</v>
      </c>
    </row>
    <row r="110" spans="1:17" ht="12.75">
      <c r="A110" s="26" t="s">
        <v>8</v>
      </c>
      <c r="B110" s="35" t="e">
        <f>Tableau!#REF!</f>
        <v>#REF!</v>
      </c>
      <c r="C110" s="37" t="e">
        <f>Tableau!#REF!</f>
        <v>#REF!</v>
      </c>
      <c r="D110" s="36" t="e">
        <f>Tableau!#REF!</f>
        <v>#REF!</v>
      </c>
      <c r="E110" s="26" t="s">
        <v>9</v>
      </c>
      <c r="F110" s="31" t="e">
        <f>Tableau!#REF!</f>
        <v>#REF!</v>
      </c>
      <c r="G110" s="31" t="e">
        <f>Tableau!#REF!</f>
        <v>#REF!</v>
      </c>
      <c r="H110" s="32" t="e">
        <f>Tableau!#REF!</f>
        <v>#REF!</v>
      </c>
      <c r="J110" s="40" t="e">
        <f>Tableau!#REF!</f>
        <v>#REF!</v>
      </c>
      <c r="K110" s="40" t="e">
        <f>Tableau!#REF!</f>
        <v>#REF!</v>
      </c>
      <c r="L110" s="44" t="e">
        <f t="shared" si="4"/>
        <v>#REF!</v>
      </c>
      <c r="M110" s="44" t="e">
        <f t="shared" si="5"/>
        <v>#REF!</v>
      </c>
      <c r="N110" s="41"/>
      <c r="O110" s="41"/>
      <c r="P110" s="41"/>
      <c r="Q110" s="40" t="e">
        <f>Tableau!#REF!</f>
        <v>#REF!</v>
      </c>
    </row>
    <row r="111" spans="1:17" ht="12.75">
      <c r="A111" s="26" t="s">
        <v>8</v>
      </c>
      <c r="B111" s="35" t="e">
        <f>Tableau!#REF!</f>
        <v>#REF!</v>
      </c>
      <c r="C111" s="37" t="e">
        <f>Tableau!#REF!</f>
        <v>#REF!</v>
      </c>
      <c r="D111" s="36" t="e">
        <f>Tableau!#REF!</f>
        <v>#REF!</v>
      </c>
      <c r="E111" s="26" t="s">
        <v>9</v>
      </c>
      <c r="F111" s="31" t="e">
        <f>Tableau!#REF!</f>
        <v>#REF!</v>
      </c>
      <c r="G111" s="31" t="e">
        <f>Tableau!#REF!</f>
        <v>#REF!</v>
      </c>
      <c r="H111" s="32" t="e">
        <f>Tableau!#REF!</f>
        <v>#REF!</v>
      </c>
      <c r="J111" s="40" t="e">
        <f>Tableau!#REF!</f>
        <v>#REF!</v>
      </c>
      <c r="K111" s="40" t="e">
        <f>Tableau!#REF!</f>
        <v>#REF!</v>
      </c>
      <c r="L111" s="44" t="e">
        <f t="shared" si="4"/>
        <v>#REF!</v>
      </c>
      <c r="M111" s="44" t="e">
        <f t="shared" si="5"/>
        <v>#REF!</v>
      </c>
      <c r="N111" s="41"/>
      <c r="O111" s="41"/>
      <c r="P111" s="41"/>
      <c r="Q111" s="40" t="e">
        <f>Tableau!#REF!</f>
        <v>#REF!</v>
      </c>
    </row>
    <row r="112" spans="1:17" ht="12.75">
      <c r="A112" s="26" t="s">
        <v>8</v>
      </c>
      <c r="B112" s="35" t="e">
        <f>Tableau!#REF!</f>
        <v>#REF!</v>
      </c>
      <c r="C112" s="37" t="e">
        <f>Tableau!#REF!</f>
        <v>#REF!</v>
      </c>
      <c r="D112" s="36" t="e">
        <f>Tableau!#REF!</f>
        <v>#REF!</v>
      </c>
      <c r="E112" s="26" t="s">
        <v>9</v>
      </c>
      <c r="F112" s="31" t="e">
        <f>Tableau!#REF!</f>
        <v>#REF!</v>
      </c>
      <c r="G112" s="31" t="e">
        <f>Tableau!#REF!</f>
        <v>#REF!</v>
      </c>
      <c r="H112" s="32" t="e">
        <f>Tableau!#REF!</f>
        <v>#REF!</v>
      </c>
      <c r="J112" s="40" t="e">
        <f>Tableau!#REF!</f>
        <v>#REF!</v>
      </c>
      <c r="K112" s="40" t="e">
        <f>Tableau!#REF!</f>
        <v>#REF!</v>
      </c>
      <c r="L112" s="44" t="e">
        <f t="shared" si="4"/>
        <v>#REF!</v>
      </c>
      <c r="M112" s="44" t="e">
        <f t="shared" si="5"/>
        <v>#REF!</v>
      </c>
      <c r="N112" s="41"/>
      <c r="O112" s="41"/>
      <c r="P112" s="41"/>
      <c r="Q112" s="40" t="e">
        <f>Tableau!#REF!</f>
        <v>#REF!</v>
      </c>
    </row>
    <row r="113" spans="1:17" ht="12.75">
      <c r="A113" s="26" t="s">
        <v>8</v>
      </c>
      <c r="B113" s="35" t="e">
        <f>Tableau!#REF!</f>
        <v>#REF!</v>
      </c>
      <c r="C113" s="37" t="e">
        <f>Tableau!#REF!</f>
        <v>#REF!</v>
      </c>
      <c r="D113" s="36" t="e">
        <f>Tableau!#REF!</f>
        <v>#REF!</v>
      </c>
      <c r="E113" s="26" t="s">
        <v>9</v>
      </c>
      <c r="F113" s="31" t="e">
        <f>Tableau!#REF!</f>
        <v>#REF!</v>
      </c>
      <c r="G113" s="31" t="e">
        <f>Tableau!#REF!</f>
        <v>#REF!</v>
      </c>
      <c r="H113" s="32" t="e">
        <f>Tableau!#REF!</f>
        <v>#REF!</v>
      </c>
      <c r="J113" s="40" t="e">
        <f>Tableau!#REF!</f>
        <v>#REF!</v>
      </c>
      <c r="K113" s="40" t="e">
        <f>Tableau!#REF!</f>
        <v>#REF!</v>
      </c>
      <c r="L113" s="44" t="e">
        <f t="shared" si="4"/>
        <v>#REF!</v>
      </c>
      <c r="M113" s="44" t="e">
        <f t="shared" si="5"/>
        <v>#REF!</v>
      </c>
      <c r="N113" s="41"/>
      <c r="O113" s="41"/>
      <c r="P113" s="41"/>
      <c r="Q113" s="40" t="e">
        <f>Tableau!#REF!</f>
        <v>#REF!</v>
      </c>
    </row>
    <row r="114" spans="1:17" ht="12.75">
      <c r="A114" s="26" t="s">
        <v>8</v>
      </c>
      <c r="B114" s="35" t="e">
        <f>Tableau!#REF!</f>
        <v>#REF!</v>
      </c>
      <c r="C114" s="37" t="e">
        <f>Tableau!#REF!</f>
        <v>#REF!</v>
      </c>
      <c r="D114" s="36" t="e">
        <f>Tableau!#REF!</f>
        <v>#REF!</v>
      </c>
      <c r="E114" s="26" t="s">
        <v>9</v>
      </c>
      <c r="F114" s="31" t="e">
        <f>Tableau!#REF!</f>
        <v>#REF!</v>
      </c>
      <c r="G114" s="31" t="e">
        <f>Tableau!#REF!</f>
        <v>#REF!</v>
      </c>
      <c r="H114" s="32" t="e">
        <f>Tableau!#REF!</f>
        <v>#REF!</v>
      </c>
      <c r="J114" s="40" t="e">
        <f>Tableau!#REF!</f>
        <v>#REF!</v>
      </c>
      <c r="K114" s="40" t="e">
        <f>Tableau!#REF!</f>
        <v>#REF!</v>
      </c>
      <c r="L114" s="44" t="e">
        <f t="shared" si="4"/>
        <v>#REF!</v>
      </c>
      <c r="M114" s="44" t="e">
        <f t="shared" si="5"/>
        <v>#REF!</v>
      </c>
      <c r="N114" s="41"/>
      <c r="O114" s="41"/>
      <c r="P114" s="41"/>
      <c r="Q114" s="40" t="e">
        <f>Tableau!#REF!</f>
        <v>#REF!</v>
      </c>
    </row>
    <row r="115" spans="1:17" ht="12.75">
      <c r="A115" s="26" t="s">
        <v>8</v>
      </c>
      <c r="B115" s="35" t="e">
        <f>Tableau!#REF!</f>
        <v>#REF!</v>
      </c>
      <c r="C115" s="37" t="e">
        <f>Tableau!#REF!</f>
        <v>#REF!</v>
      </c>
      <c r="D115" s="36" t="e">
        <f>Tableau!#REF!</f>
        <v>#REF!</v>
      </c>
      <c r="E115" s="26" t="s">
        <v>9</v>
      </c>
      <c r="F115" s="31" t="e">
        <f>Tableau!#REF!</f>
        <v>#REF!</v>
      </c>
      <c r="G115" s="31" t="e">
        <f>Tableau!#REF!</f>
        <v>#REF!</v>
      </c>
      <c r="H115" s="32" t="e">
        <f>Tableau!#REF!</f>
        <v>#REF!</v>
      </c>
      <c r="J115" s="40" t="e">
        <f>Tableau!#REF!</f>
        <v>#REF!</v>
      </c>
      <c r="K115" s="40" t="e">
        <f>Tableau!#REF!</f>
        <v>#REF!</v>
      </c>
      <c r="L115" s="44" t="e">
        <f t="shared" si="4"/>
        <v>#REF!</v>
      </c>
      <c r="M115" s="44" t="e">
        <f t="shared" si="5"/>
        <v>#REF!</v>
      </c>
      <c r="N115" s="41"/>
      <c r="O115" s="41"/>
      <c r="P115" s="41"/>
      <c r="Q115" s="40" t="e">
        <f>Tableau!#REF!</f>
        <v>#REF!</v>
      </c>
    </row>
    <row r="116" spans="1:17" ht="12.75">
      <c r="A116" s="26" t="s">
        <v>8</v>
      </c>
      <c r="B116" s="35" t="e">
        <f>Tableau!#REF!</f>
        <v>#REF!</v>
      </c>
      <c r="C116" s="37" t="e">
        <f>Tableau!#REF!</f>
        <v>#REF!</v>
      </c>
      <c r="D116" s="36" t="e">
        <f>Tableau!#REF!</f>
        <v>#REF!</v>
      </c>
      <c r="E116" s="26" t="s">
        <v>9</v>
      </c>
      <c r="F116" s="31" t="e">
        <f>Tableau!#REF!</f>
        <v>#REF!</v>
      </c>
      <c r="G116" s="31" t="e">
        <f>Tableau!#REF!</f>
        <v>#REF!</v>
      </c>
      <c r="H116" s="32" t="e">
        <f>Tableau!#REF!</f>
        <v>#REF!</v>
      </c>
      <c r="J116" s="40" t="e">
        <f>Tableau!#REF!</f>
        <v>#REF!</v>
      </c>
      <c r="K116" s="40" t="e">
        <f>Tableau!#REF!</f>
        <v>#REF!</v>
      </c>
      <c r="L116" s="44" t="e">
        <f t="shared" si="4"/>
        <v>#REF!</v>
      </c>
      <c r="M116" s="44" t="e">
        <f t="shared" si="5"/>
        <v>#REF!</v>
      </c>
      <c r="N116" s="41"/>
      <c r="O116" s="41"/>
      <c r="P116" s="41"/>
      <c r="Q116" s="40" t="e">
        <f>Tableau!#REF!</f>
        <v>#REF!</v>
      </c>
    </row>
    <row r="117" spans="1:17" ht="12.75">
      <c r="A117" s="26" t="s">
        <v>8</v>
      </c>
      <c r="B117" s="35" t="e">
        <f>Tableau!#REF!</f>
        <v>#REF!</v>
      </c>
      <c r="C117" s="37" t="e">
        <f>Tableau!#REF!</f>
        <v>#REF!</v>
      </c>
      <c r="D117" s="36" t="e">
        <f>Tableau!#REF!</f>
        <v>#REF!</v>
      </c>
      <c r="E117" s="26" t="s">
        <v>9</v>
      </c>
      <c r="F117" s="31" t="e">
        <f>Tableau!#REF!</f>
        <v>#REF!</v>
      </c>
      <c r="G117" s="31" t="e">
        <f>Tableau!#REF!</f>
        <v>#REF!</v>
      </c>
      <c r="H117" s="32" t="e">
        <f>Tableau!#REF!</f>
        <v>#REF!</v>
      </c>
      <c r="J117" s="40" t="e">
        <f>Tableau!#REF!</f>
        <v>#REF!</v>
      </c>
      <c r="K117" s="40" t="e">
        <f>Tableau!#REF!</f>
        <v>#REF!</v>
      </c>
      <c r="L117" s="44" t="e">
        <f t="shared" si="4"/>
        <v>#REF!</v>
      </c>
      <c r="M117" s="44" t="e">
        <f t="shared" si="5"/>
        <v>#REF!</v>
      </c>
      <c r="N117" s="41"/>
      <c r="O117" s="41"/>
      <c r="P117" s="41"/>
      <c r="Q117" s="40" t="e">
        <f>Tableau!#REF!</f>
        <v>#REF!</v>
      </c>
    </row>
    <row r="118" spans="1:17" ht="12.75">
      <c r="A118" s="26" t="s">
        <v>8</v>
      </c>
      <c r="B118" s="35" t="e">
        <f>Tableau!#REF!</f>
        <v>#REF!</v>
      </c>
      <c r="C118" s="37" t="e">
        <f>Tableau!#REF!</f>
        <v>#REF!</v>
      </c>
      <c r="D118" s="36" t="e">
        <f>Tableau!#REF!</f>
        <v>#REF!</v>
      </c>
      <c r="E118" s="26" t="s">
        <v>9</v>
      </c>
      <c r="F118" s="31" t="e">
        <f>Tableau!#REF!</f>
        <v>#REF!</v>
      </c>
      <c r="G118" s="31" t="e">
        <f>Tableau!#REF!</f>
        <v>#REF!</v>
      </c>
      <c r="H118" s="32" t="e">
        <f>Tableau!#REF!</f>
        <v>#REF!</v>
      </c>
      <c r="J118" s="40" t="e">
        <f>Tableau!#REF!</f>
        <v>#REF!</v>
      </c>
      <c r="K118" s="40" t="e">
        <f>Tableau!#REF!</f>
        <v>#REF!</v>
      </c>
      <c r="L118" s="44" t="e">
        <f t="shared" si="4"/>
        <v>#REF!</v>
      </c>
      <c r="M118" s="44" t="e">
        <f t="shared" si="5"/>
        <v>#REF!</v>
      </c>
      <c r="N118" s="41"/>
      <c r="O118" s="41"/>
      <c r="P118" s="41"/>
      <c r="Q118" s="40" t="e">
        <f>Tableau!#REF!</f>
        <v>#REF!</v>
      </c>
    </row>
    <row r="119" spans="1:17" ht="12.75">
      <c r="A119" s="26" t="s">
        <v>8</v>
      </c>
      <c r="B119" s="35" t="e">
        <f>Tableau!#REF!</f>
        <v>#REF!</v>
      </c>
      <c r="C119" s="37" t="e">
        <f>Tableau!#REF!</f>
        <v>#REF!</v>
      </c>
      <c r="D119" s="36" t="e">
        <f>Tableau!#REF!</f>
        <v>#REF!</v>
      </c>
      <c r="E119" s="26" t="s">
        <v>9</v>
      </c>
      <c r="F119" s="31" t="e">
        <f>Tableau!#REF!</f>
        <v>#REF!</v>
      </c>
      <c r="G119" s="31" t="e">
        <f>Tableau!#REF!</f>
        <v>#REF!</v>
      </c>
      <c r="H119" s="32" t="e">
        <f>Tableau!#REF!</f>
        <v>#REF!</v>
      </c>
      <c r="J119" s="40" t="e">
        <f>Tableau!#REF!</f>
        <v>#REF!</v>
      </c>
      <c r="K119" s="40" t="e">
        <f>Tableau!#REF!</f>
        <v>#REF!</v>
      </c>
      <c r="L119" s="44" t="e">
        <f t="shared" si="4"/>
        <v>#REF!</v>
      </c>
      <c r="M119" s="44" t="e">
        <f t="shared" si="5"/>
        <v>#REF!</v>
      </c>
      <c r="N119" s="41"/>
      <c r="O119" s="41"/>
      <c r="P119" s="41"/>
      <c r="Q119" s="40" t="e">
        <f>Tableau!#REF!</f>
        <v>#REF!</v>
      </c>
    </row>
    <row r="120" spans="1:17" ht="12.75">
      <c r="A120" s="26" t="s">
        <v>8</v>
      </c>
      <c r="B120" s="35" t="e">
        <f>Tableau!#REF!</f>
        <v>#REF!</v>
      </c>
      <c r="C120" s="37" t="e">
        <f>Tableau!#REF!</f>
        <v>#REF!</v>
      </c>
      <c r="D120" s="36" t="e">
        <f>Tableau!#REF!</f>
        <v>#REF!</v>
      </c>
      <c r="E120" s="26" t="s">
        <v>9</v>
      </c>
      <c r="F120" s="31" t="e">
        <f>Tableau!#REF!</f>
        <v>#REF!</v>
      </c>
      <c r="G120" s="31" t="e">
        <f>Tableau!#REF!</f>
        <v>#REF!</v>
      </c>
      <c r="H120" s="32" t="e">
        <f>Tableau!#REF!</f>
        <v>#REF!</v>
      </c>
      <c r="J120" s="40" t="e">
        <f>Tableau!#REF!</f>
        <v>#REF!</v>
      </c>
      <c r="K120" s="40" t="e">
        <f>Tableau!#REF!</f>
        <v>#REF!</v>
      </c>
      <c r="L120" s="44" t="e">
        <f t="shared" si="4"/>
        <v>#REF!</v>
      </c>
      <c r="M120" s="44" t="e">
        <f t="shared" si="5"/>
        <v>#REF!</v>
      </c>
      <c r="N120" s="41"/>
      <c r="O120" s="41"/>
      <c r="P120" s="41"/>
      <c r="Q120" s="40" t="e">
        <f>Tableau!#REF!</f>
        <v>#REF!</v>
      </c>
    </row>
    <row r="121" spans="1:17" ht="12.75">
      <c r="A121" s="26" t="s">
        <v>8</v>
      </c>
      <c r="B121" s="35" t="e">
        <f>Tableau!#REF!</f>
        <v>#REF!</v>
      </c>
      <c r="C121" s="37" t="e">
        <f>Tableau!#REF!</f>
        <v>#REF!</v>
      </c>
      <c r="D121" s="36" t="e">
        <f>Tableau!#REF!</f>
        <v>#REF!</v>
      </c>
      <c r="E121" s="26" t="s">
        <v>9</v>
      </c>
      <c r="F121" s="31" t="e">
        <f>Tableau!#REF!</f>
        <v>#REF!</v>
      </c>
      <c r="G121" s="31" t="e">
        <f>Tableau!#REF!</f>
        <v>#REF!</v>
      </c>
      <c r="H121" s="32" t="e">
        <f>Tableau!#REF!</f>
        <v>#REF!</v>
      </c>
      <c r="J121" s="40" t="e">
        <f>Tableau!#REF!</f>
        <v>#REF!</v>
      </c>
      <c r="K121" s="40" t="e">
        <f>Tableau!#REF!</f>
        <v>#REF!</v>
      </c>
      <c r="L121" s="44" t="e">
        <f t="shared" si="4"/>
        <v>#REF!</v>
      </c>
      <c r="M121" s="44" t="e">
        <f t="shared" si="5"/>
        <v>#REF!</v>
      </c>
      <c r="N121" s="41"/>
      <c r="O121" s="41"/>
      <c r="P121" s="41"/>
      <c r="Q121" s="40" t="e">
        <f>Tableau!#REF!</f>
        <v>#REF!</v>
      </c>
    </row>
    <row r="122" spans="1:17" ht="12.75">
      <c r="A122" s="26" t="s">
        <v>8</v>
      </c>
      <c r="B122" s="35" t="e">
        <f>Tableau!#REF!</f>
        <v>#REF!</v>
      </c>
      <c r="C122" s="37" t="e">
        <f>Tableau!#REF!</f>
        <v>#REF!</v>
      </c>
      <c r="D122" s="36" t="e">
        <f>Tableau!#REF!</f>
        <v>#REF!</v>
      </c>
      <c r="E122" s="26" t="s">
        <v>9</v>
      </c>
      <c r="F122" s="31" t="e">
        <f>Tableau!#REF!</f>
        <v>#REF!</v>
      </c>
      <c r="G122" s="31" t="e">
        <f>Tableau!#REF!</f>
        <v>#REF!</v>
      </c>
      <c r="H122" s="32" t="e">
        <f>Tableau!#REF!</f>
        <v>#REF!</v>
      </c>
      <c r="J122" s="40" t="e">
        <f>Tableau!#REF!</f>
        <v>#REF!</v>
      </c>
      <c r="K122" s="40" t="e">
        <f>Tableau!#REF!</f>
        <v>#REF!</v>
      </c>
      <c r="L122" s="44" t="e">
        <f t="shared" si="4"/>
        <v>#REF!</v>
      </c>
      <c r="M122" s="44" t="e">
        <f t="shared" si="5"/>
        <v>#REF!</v>
      </c>
      <c r="N122" s="41"/>
      <c r="O122" s="41"/>
      <c r="P122" s="41"/>
      <c r="Q122" s="40" t="e">
        <f>Tableau!#REF!</f>
        <v>#REF!</v>
      </c>
    </row>
    <row r="123" spans="1:17" ht="12.75">
      <c r="A123" s="26" t="s">
        <v>8</v>
      </c>
      <c r="B123" s="35" t="e">
        <f>Tableau!#REF!</f>
        <v>#REF!</v>
      </c>
      <c r="C123" s="37" t="e">
        <f>Tableau!#REF!</f>
        <v>#REF!</v>
      </c>
      <c r="D123" s="36" t="e">
        <f>Tableau!#REF!</f>
        <v>#REF!</v>
      </c>
      <c r="E123" s="26" t="s">
        <v>9</v>
      </c>
      <c r="F123" s="31" t="e">
        <f>Tableau!#REF!</f>
        <v>#REF!</v>
      </c>
      <c r="G123" s="31" t="e">
        <f>Tableau!#REF!</f>
        <v>#REF!</v>
      </c>
      <c r="H123" s="32" t="e">
        <f>Tableau!#REF!</f>
        <v>#REF!</v>
      </c>
      <c r="J123" s="40" t="e">
        <f>Tableau!#REF!</f>
        <v>#REF!</v>
      </c>
      <c r="K123" s="40" t="e">
        <f>Tableau!#REF!</f>
        <v>#REF!</v>
      </c>
      <c r="L123" s="44" t="e">
        <f t="shared" si="4"/>
        <v>#REF!</v>
      </c>
      <c r="M123" s="44" t="e">
        <f t="shared" si="5"/>
        <v>#REF!</v>
      </c>
      <c r="N123" s="41"/>
      <c r="O123" s="41"/>
      <c r="P123" s="41"/>
      <c r="Q123" s="40" t="e">
        <f>Tableau!#REF!</f>
        <v>#REF!</v>
      </c>
    </row>
    <row r="124" spans="1:17" ht="12.75">
      <c r="A124" s="26" t="s">
        <v>8</v>
      </c>
      <c r="B124" s="35" t="e">
        <f>Tableau!#REF!</f>
        <v>#REF!</v>
      </c>
      <c r="C124" s="37" t="e">
        <f>Tableau!#REF!</f>
        <v>#REF!</v>
      </c>
      <c r="D124" s="36" t="e">
        <f>Tableau!#REF!</f>
        <v>#REF!</v>
      </c>
      <c r="E124" s="26" t="s">
        <v>9</v>
      </c>
      <c r="F124" s="31" t="e">
        <f>Tableau!#REF!</f>
        <v>#REF!</v>
      </c>
      <c r="G124" s="31" t="e">
        <f>Tableau!#REF!</f>
        <v>#REF!</v>
      </c>
      <c r="H124" s="32" t="e">
        <f>Tableau!#REF!</f>
        <v>#REF!</v>
      </c>
      <c r="J124" s="40" t="e">
        <f>Tableau!#REF!</f>
        <v>#REF!</v>
      </c>
      <c r="K124" s="40" t="e">
        <f>Tableau!#REF!</f>
        <v>#REF!</v>
      </c>
      <c r="L124" s="44" t="e">
        <f t="shared" si="4"/>
        <v>#REF!</v>
      </c>
      <c r="M124" s="44" t="e">
        <f t="shared" si="5"/>
        <v>#REF!</v>
      </c>
      <c r="N124" s="41"/>
      <c r="O124" s="41"/>
      <c r="P124" s="41"/>
      <c r="Q124" s="40" t="e">
        <f>Tableau!#REF!</f>
        <v>#REF!</v>
      </c>
    </row>
    <row r="125" spans="1:17" ht="12.75">
      <c r="A125" s="26" t="s">
        <v>8</v>
      </c>
      <c r="B125" s="35" t="e">
        <f>Tableau!#REF!</f>
        <v>#REF!</v>
      </c>
      <c r="C125" s="37" t="e">
        <f>Tableau!#REF!</f>
        <v>#REF!</v>
      </c>
      <c r="D125" s="36" t="e">
        <f>Tableau!#REF!</f>
        <v>#REF!</v>
      </c>
      <c r="E125" s="26" t="s">
        <v>9</v>
      </c>
      <c r="F125" s="31" t="e">
        <f>Tableau!#REF!</f>
        <v>#REF!</v>
      </c>
      <c r="G125" s="31" t="e">
        <f>Tableau!#REF!</f>
        <v>#REF!</v>
      </c>
      <c r="H125" s="32" t="e">
        <f>Tableau!#REF!</f>
        <v>#REF!</v>
      </c>
      <c r="J125" s="40" t="e">
        <f>Tableau!#REF!</f>
        <v>#REF!</v>
      </c>
      <c r="K125" s="40" t="e">
        <f>Tableau!#REF!</f>
        <v>#REF!</v>
      </c>
      <c r="L125" s="44" t="e">
        <f t="shared" si="4"/>
        <v>#REF!</v>
      </c>
      <c r="M125" s="44" t="e">
        <f t="shared" si="5"/>
        <v>#REF!</v>
      </c>
      <c r="N125" s="41"/>
      <c r="O125" s="41"/>
      <c r="P125" s="41"/>
      <c r="Q125" s="40" t="e">
        <f>Tableau!#REF!</f>
        <v>#REF!</v>
      </c>
    </row>
    <row r="126" spans="1:17" ht="12.75">
      <c r="A126" s="26" t="s">
        <v>8</v>
      </c>
      <c r="B126" s="35" t="e">
        <f>Tableau!#REF!</f>
        <v>#REF!</v>
      </c>
      <c r="C126" s="37" t="e">
        <f>Tableau!#REF!</f>
        <v>#REF!</v>
      </c>
      <c r="D126" s="36" t="e">
        <f>Tableau!#REF!</f>
        <v>#REF!</v>
      </c>
      <c r="E126" s="26" t="s">
        <v>9</v>
      </c>
      <c r="F126" s="31" t="e">
        <f>Tableau!#REF!</f>
        <v>#REF!</v>
      </c>
      <c r="G126" s="31" t="e">
        <f>Tableau!#REF!</f>
        <v>#REF!</v>
      </c>
      <c r="H126" s="32" t="e">
        <f>Tableau!#REF!</f>
        <v>#REF!</v>
      </c>
      <c r="J126" s="40" t="e">
        <f>Tableau!#REF!</f>
        <v>#REF!</v>
      </c>
      <c r="K126" s="40" t="e">
        <f>Tableau!#REF!</f>
        <v>#REF!</v>
      </c>
      <c r="L126" s="44" t="e">
        <f t="shared" si="4"/>
        <v>#REF!</v>
      </c>
      <c r="M126" s="44" t="e">
        <f t="shared" si="5"/>
        <v>#REF!</v>
      </c>
      <c r="N126" s="41"/>
      <c r="O126" s="41"/>
      <c r="P126" s="41"/>
      <c r="Q126" s="40" t="e">
        <f>Tableau!#REF!</f>
        <v>#REF!</v>
      </c>
    </row>
    <row r="127" spans="1:17" ht="12.75">
      <c r="A127" s="26" t="s">
        <v>8</v>
      </c>
      <c r="B127" s="35" t="e">
        <f>Tableau!#REF!</f>
        <v>#REF!</v>
      </c>
      <c r="C127" s="37" t="e">
        <f>Tableau!#REF!</f>
        <v>#REF!</v>
      </c>
      <c r="D127" s="36" t="e">
        <f>Tableau!#REF!</f>
        <v>#REF!</v>
      </c>
      <c r="E127" s="26" t="s">
        <v>9</v>
      </c>
      <c r="F127" s="31" t="e">
        <f>Tableau!#REF!</f>
        <v>#REF!</v>
      </c>
      <c r="G127" s="31" t="e">
        <f>Tableau!#REF!</f>
        <v>#REF!</v>
      </c>
      <c r="H127" s="32" t="e">
        <f>Tableau!#REF!</f>
        <v>#REF!</v>
      </c>
      <c r="J127" s="40" t="e">
        <f>Tableau!#REF!</f>
        <v>#REF!</v>
      </c>
      <c r="K127" s="40" t="e">
        <f>Tableau!#REF!</f>
        <v>#REF!</v>
      </c>
      <c r="L127" s="44" t="e">
        <f t="shared" si="4"/>
        <v>#REF!</v>
      </c>
      <c r="M127" s="44" t="e">
        <f t="shared" si="5"/>
        <v>#REF!</v>
      </c>
      <c r="N127" s="41"/>
      <c r="O127" s="41"/>
      <c r="P127" s="41"/>
      <c r="Q127" s="40" t="e">
        <f>Tableau!#REF!</f>
        <v>#REF!</v>
      </c>
    </row>
    <row r="128" spans="1:17" ht="12.75">
      <c r="A128" s="26" t="s">
        <v>8</v>
      </c>
      <c r="B128" s="35" t="e">
        <f>Tableau!#REF!</f>
        <v>#REF!</v>
      </c>
      <c r="C128" s="37" t="e">
        <f>Tableau!#REF!</f>
        <v>#REF!</v>
      </c>
      <c r="D128" s="36" t="e">
        <f>Tableau!#REF!</f>
        <v>#REF!</v>
      </c>
      <c r="E128" s="26" t="s">
        <v>9</v>
      </c>
      <c r="F128" s="31" t="e">
        <f>Tableau!#REF!</f>
        <v>#REF!</v>
      </c>
      <c r="G128" s="31" t="e">
        <f>Tableau!#REF!</f>
        <v>#REF!</v>
      </c>
      <c r="H128" s="32" t="e">
        <f>Tableau!#REF!</f>
        <v>#REF!</v>
      </c>
      <c r="J128" s="40" t="e">
        <f>Tableau!#REF!</f>
        <v>#REF!</v>
      </c>
      <c r="K128" s="40" t="e">
        <f>Tableau!#REF!</f>
        <v>#REF!</v>
      </c>
      <c r="L128" s="44" t="e">
        <f t="shared" si="4"/>
        <v>#REF!</v>
      </c>
      <c r="M128" s="44" t="e">
        <f t="shared" si="5"/>
        <v>#REF!</v>
      </c>
      <c r="N128" s="41"/>
      <c r="O128" s="41"/>
      <c r="P128" s="41"/>
      <c r="Q128" s="40" t="e">
        <f>Tableau!#REF!</f>
        <v>#REF!</v>
      </c>
    </row>
    <row r="129" spans="1:17" ht="12.75">
      <c r="A129" s="26" t="s">
        <v>8</v>
      </c>
      <c r="B129" s="35" t="e">
        <f>Tableau!#REF!</f>
        <v>#REF!</v>
      </c>
      <c r="C129" s="37" t="e">
        <f>Tableau!#REF!</f>
        <v>#REF!</v>
      </c>
      <c r="D129" s="36" t="e">
        <f>Tableau!#REF!</f>
        <v>#REF!</v>
      </c>
      <c r="E129" s="26" t="s">
        <v>9</v>
      </c>
      <c r="F129" s="31" t="e">
        <f>Tableau!#REF!</f>
        <v>#REF!</v>
      </c>
      <c r="G129" s="31" t="e">
        <f>Tableau!#REF!</f>
        <v>#REF!</v>
      </c>
      <c r="H129" s="32" t="e">
        <f>Tableau!#REF!</f>
        <v>#REF!</v>
      </c>
      <c r="J129" s="40" t="e">
        <f>Tableau!#REF!</f>
        <v>#REF!</v>
      </c>
      <c r="K129" s="40" t="e">
        <f>Tableau!#REF!</f>
        <v>#REF!</v>
      </c>
      <c r="L129" s="44" t="e">
        <f t="shared" si="4"/>
        <v>#REF!</v>
      </c>
      <c r="M129" s="44" t="e">
        <f t="shared" si="5"/>
        <v>#REF!</v>
      </c>
      <c r="N129" s="41"/>
      <c r="O129" s="41"/>
      <c r="P129" s="41"/>
      <c r="Q129" s="40" t="e">
        <f>Tableau!#REF!</f>
        <v>#REF!</v>
      </c>
    </row>
    <row r="130" spans="1:17" ht="12.75">
      <c r="A130" s="26" t="s">
        <v>8</v>
      </c>
      <c r="B130" s="35" t="e">
        <f>Tableau!#REF!</f>
        <v>#REF!</v>
      </c>
      <c r="C130" s="37" t="e">
        <f>Tableau!#REF!</f>
        <v>#REF!</v>
      </c>
      <c r="D130" s="36" t="e">
        <f>Tableau!#REF!</f>
        <v>#REF!</v>
      </c>
      <c r="E130" s="26" t="s">
        <v>9</v>
      </c>
      <c r="F130" s="31" t="e">
        <f>Tableau!#REF!</f>
        <v>#REF!</v>
      </c>
      <c r="G130" s="31" t="e">
        <f>Tableau!#REF!</f>
        <v>#REF!</v>
      </c>
      <c r="H130" s="32" t="e">
        <f>Tableau!#REF!</f>
        <v>#REF!</v>
      </c>
      <c r="J130" s="40" t="e">
        <f>Tableau!#REF!</f>
        <v>#REF!</v>
      </c>
      <c r="K130" s="40" t="e">
        <f>Tableau!#REF!</f>
        <v>#REF!</v>
      </c>
      <c r="L130" s="44" t="e">
        <f t="shared" si="4"/>
        <v>#REF!</v>
      </c>
      <c r="M130" s="44" t="e">
        <f t="shared" si="5"/>
        <v>#REF!</v>
      </c>
      <c r="N130" s="41"/>
      <c r="O130" s="41"/>
      <c r="P130" s="41"/>
      <c r="Q130" s="40" t="e">
        <f>Tableau!#REF!</f>
        <v>#REF!</v>
      </c>
    </row>
    <row r="131" spans="1:17" ht="12.75">
      <c r="A131" s="26" t="s">
        <v>8</v>
      </c>
      <c r="B131" s="35" t="e">
        <f>Tableau!#REF!</f>
        <v>#REF!</v>
      </c>
      <c r="C131" s="37" t="e">
        <f>Tableau!#REF!</f>
        <v>#REF!</v>
      </c>
      <c r="D131" s="36" t="e">
        <f>Tableau!#REF!</f>
        <v>#REF!</v>
      </c>
      <c r="E131" s="26" t="s">
        <v>9</v>
      </c>
      <c r="F131" s="31" t="e">
        <f>Tableau!#REF!</f>
        <v>#REF!</v>
      </c>
      <c r="G131" s="31" t="e">
        <f>Tableau!#REF!</f>
        <v>#REF!</v>
      </c>
      <c r="H131" s="32" t="e">
        <f>Tableau!#REF!</f>
        <v>#REF!</v>
      </c>
      <c r="J131" s="40" t="e">
        <f>Tableau!#REF!</f>
        <v>#REF!</v>
      </c>
      <c r="K131" s="40" t="e">
        <f>Tableau!#REF!</f>
        <v>#REF!</v>
      </c>
      <c r="L131" s="44" t="e">
        <f t="shared" si="4"/>
        <v>#REF!</v>
      </c>
      <c r="M131" s="44" t="e">
        <f t="shared" si="5"/>
        <v>#REF!</v>
      </c>
      <c r="N131" s="41"/>
      <c r="O131" s="41"/>
      <c r="P131" s="41"/>
      <c r="Q131" s="40" t="e">
        <f>Tableau!#REF!</f>
        <v>#REF!</v>
      </c>
    </row>
    <row r="132" spans="1:17" ht="12.75">
      <c r="A132" s="26" t="s">
        <v>8</v>
      </c>
      <c r="B132" s="35" t="e">
        <f>Tableau!#REF!</f>
        <v>#REF!</v>
      </c>
      <c r="C132" s="37" t="e">
        <f>Tableau!#REF!</f>
        <v>#REF!</v>
      </c>
      <c r="D132" s="36" t="e">
        <f>Tableau!#REF!</f>
        <v>#REF!</v>
      </c>
      <c r="E132" s="26" t="s">
        <v>9</v>
      </c>
      <c r="F132" s="31" t="e">
        <f>Tableau!#REF!</f>
        <v>#REF!</v>
      </c>
      <c r="G132" s="31" t="e">
        <f>Tableau!#REF!</f>
        <v>#REF!</v>
      </c>
      <c r="H132" s="32" t="e">
        <f>Tableau!#REF!</f>
        <v>#REF!</v>
      </c>
      <c r="J132" s="40" t="e">
        <f>Tableau!#REF!</f>
        <v>#REF!</v>
      </c>
      <c r="K132" s="40" t="e">
        <f>Tableau!#REF!</f>
        <v>#REF!</v>
      </c>
      <c r="L132" s="44" t="e">
        <f t="shared" si="4"/>
        <v>#REF!</v>
      </c>
      <c r="M132" s="44" t="e">
        <f t="shared" si="5"/>
        <v>#REF!</v>
      </c>
      <c r="N132" s="41"/>
      <c r="O132" s="41"/>
      <c r="P132" s="41"/>
      <c r="Q132" s="40" t="e">
        <f>Tableau!#REF!</f>
        <v>#REF!</v>
      </c>
    </row>
    <row r="133" spans="1:17" ht="12.75">
      <c r="A133" s="26" t="s">
        <v>8</v>
      </c>
      <c r="B133" s="35" t="e">
        <f>Tableau!#REF!</f>
        <v>#REF!</v>
      </c>
      <c r="C133" s="37" t="e">
        <f>Tableau!#REF!</f>
        <v>#REF!</v>
      </c>
      <c r="D133" s="36" t="e">
        <f>Tableau!#REF!</f>
        <v>#REF!</v>
      </c>
      <c r="E133" s="26" t="s">
        <v>9</v>
      </c>
      <c r="F133" s="31" t="e">
        <f>Tableau!#REF!</f>
        <v>#REF!</v>
      </c>
      <c r="G133" s="31" t="e">
        <f>Tableau!#REF!</f>
        <v>#REF!</v>
      </c>
      <c r="H133" s="32" t="e">
        <f>Tableau!#REF!</f>
        <v>#REF!</v>
      </c>
      <c r="J133" s="40" t="e">
        <f>Tableau!#REF!</f>
        <v>#REF!</v>
      </c>
      <c r="K133" s="40" t="e">
        <f>Tableau!#REF!</f>
        <v>#REF!</v>
      </c>
      <c r="L133" s="44" t="e">
        <f t="shared" si="4"/>
        <v>#REF!</v>
      </c>
      <c r="M133" s="44" t="e">
        <f t="shared" si="5"/>
        <v>#REF!</v>
      </c>
      <c r="N133" s="41"/>
      <c r="O133" s="41"/>
      <c r="P133" s="41"/>
      <c r="Q133" s="40" t="e">
        <f>Tableau!#REF!</f>
        <v>#REF!</v>
      </c>
    </row>
    <row r="134" spans="1:17" ht="12.75">
      <c r="A134" s="26" t="s">
        <v>8</v>
      </c>
      <c r="B134" s="35" t="e">
        <f>Tableau!#REF!</f>
        <v>#REF!</v>
      </c>
      <c r="C134" s="37" t="e">
        <f>Tableau!#REF!</f>
        <v>#REF!</v>
      </c>
      <c r="D134" s="36" t="e">
        <f>Tableau!#REF!</f>
        <v>#REF!</v>
      </c>
      <c r="E134" s="26" t="s">
        <v>9</v>
      </c>
      <c r="F134" s="31" t="e">
        <f>Tableau!#REF!</f>
        <v>#REF!</v>
      </c>
      <c r="G134" s="31" t="e">
        <f>Tableau!#REF!</f>
        <v>#REF!</v>
      </c>
      <c r="H134" s="32" t="e">
        <f>Tableau!#REF!</f>
        <v>#REF!</v>
      </c>
      <c r="J134" s="40" t="e">
        <f>Tableau!#REF!</f>
        <v>#REF!</v>
      </c>
      <c r="K134" s="40" t="e">
        <f>Tableau!#REF!</f>
        <v>#REF!</v>
      </c>
      <c r="L134" s="44" t="e">
        <f t="shared" si="4"/>
        <v>#REF!</v>
      </c>
      <c r="M134" s="44" t="e">
        <f t="shared" si="5"/>
        <v>#REF!</v>
      </c>
      <c r="N134" s="41"/>
      <c r="O134" s="41"/>
      <c r="P134" s="41"/>
      <c r="Q134" s="40" t="e">
        <f>Tableau!#REF!</f>
        <v>#REF!</v>
      </c>
    </row>
    <row r="135" spans="1:17" ht="12.75">
      <c r="A135" s="26" t="s">
        <v>8</v>
      </c>
      <c r="B135" s="35" t="e">
        <f>Tableau!#REF!</f>
        <v>#REF!</v>
      </c>
      <c r="C135" s="37" t="e">
        <f>Tableau!#REF!</f>
        <v>#REF!</v>
      </c>
      <c r="D135" s="36" t="e">
        <f>Tableau!#REF!</f>
        <v>#REF!</v>
      </c>
      <c r="E135" s="26" t="s">
        <v>9</v>
      </c>
      <c r="F135" s="31" t="e">
        <f>Tableau!#REF!</f>
        <v>#REF!</v>
      </c>
      <c r="G135" s="31" t="e">
        <f>Tableau!#REF!</f>
        <v>#REF!</v>
      </c>
      <c r="H135" s="32" t="e">
        <f>Tableau!#REF!</f>
        <v>#REF!</v>
      </c>
      <c r="J135" s="40" t="e">
        <f>Tableau!#REF!</f>
        <v>#REF!</v>
      </c>
      <c r="K135" s="40" t="e">
        <f>Tableau!#REF!</f>
        <v>#REF!</v>
      </c>
      <c r="L135" s="44" t="e">
        <f t="shared" si="4"/>
        <v>#REF!</v>
      </c>
      <c r="M135" s="44" t="e">
        <f t="shared" si="5"/>
        <v>#REF!</v>
      </c>
      <c r="N135" s="41"/>
      <c r="O135" s="41"/>
      <c r="P135" s="41"/>
      <c r="Q135" s="40" t="e">
        <f>Tableau!#REF!</f>
        <v>#REF!</v>
      </c>
    </row>
    <row r="136" spans="1:17" ht="12.75">
      <c r="A136" s="26" t="s">
        <v>8</v>
      </c>
      <c r="B136" s="35" t="e">
        <f>Tableau!#REF!</f>
        <v>#REF!</v>
      </c>
      <c r="C136" s="37" t="e">
        <f>Tableau!#REF!</f>
        <v>#REF!</v>
      </c>
      <c r="D136" s="36" t="e">
        <f>Tableau!#REF!</f>
        <v>#REF!</v>
      </c>
      <c r="E136" s="26" t="s">
        <v>9</v>
      </c>
      <c r="F136" s="31" t="e">
        <f>Tableau!#REF!</f>
        <v>#REF!</v>
      </c>
      <c r="G136" s="31" t="e">
        <f>Tableau!#REF!</f>
        <v>#REF!</v>
      </c>
      <c r="H136" s="32" t="e">
        <f>Tableau!#REF!</f>
        <v>#REF!</v>
      </c>
      <c r="J136" s="40" t="e">
        <f>Tableau!#REF!</f>
        <v>#REF!</v>
      </c>
      <c r="K136" s="40" t="e">
        <f>Tableau!#REF!</f>
        <v>#REF!</v>
      </c>
      <c r="L136" s="44" t="e">
        <f t="shared" si="4"/>
        <v>#REF!</v>
      </c>
      <c r="M136" s="44" t="e">
        <f t="shared" si="5"/>
        <v>#REF!</v>
      </c>
      <c r="N136" s="41"/>
      <c r="O136" s="41"/>
      <c r="P136" s="41"/>
      <c r="Q136" s="40" t="e">
        <f>Tableau!#REF!</f>
        <v>#REF!</v>
      </c>
    </row>
    <row r="137" spans="1:17" ht="12.75">
      <c r="A137" s="26" t="s">
        <v>8</v>
      </c>
      <c r="B137" s="35" t="e">
        <f>Tableau!#REF!</f>
        <v>#REF!</v>
      </c>
      <c r="C137" s="37" t="e">
        <f>Tableau!#REF!</f>
        <v>#REF!</v>
      </c>
      <c r="D137" s="36" t="e">
        <f>Tableau!#REF!</f>
        <v>#REF!</v>
      </c>
      <c r="E137" s="26" t="s">
        <v>9</v>
      </c>
      <c r="F137" s="31" t="e">
        <f>Tableau!#REF!</f>
        <v>#REF!</v>
      </c>
      <c r="G137" s="31" t="e">
        <f>Tableau!#REF!</f>
        <v>#REF!</v>
      </c>
      <c r="H137" s="32" t="e">
        <f>Tableau!#REF!</f>
        <v>#REF!</v>
      </c>
      <c r="J137" s="40" t="e">
        <f>Tableau!#REF!</f>
        <v>#REF!</v>
      </c>
      <c r="K137" s="40" t="e">
        <f>Tableau!#REF!</f>
        <v>#REF!</v>
      </c>
      <c r="L137" s="44" t="e">
        <f t="shared" si="4"/>
        <v>#REF!</v>
      </c>
      <c r="M137" s="44" t="e">
        <f t="shared" si="5"/>
        <v>#REF!</v>
      </c>
      <c r="N137" s="41"/>
      <c r="O137" s="41"/>
      <c r="P137" s="41"/>
      <c r="Q137" s="40" t="e">
        <f>Tableau!#REF!</f>
        <v>#REF!</v>
      </c>
    </row>
    <row r="138" spans="1:17" ht="12.75">
      <c r="A138" s="26" t="s">
        <v>8</v>
      </c>
      <c r="B138" s="35" t="e">
        <f>Tableau!#REF!</f>
        <v>#REF!</v>
      </c>
      <c r="C138" s="37" t="e">
        <f>Tableau!#REF!</f>
        <v>#REF!</v>
      </c>
      <c r="D138" s="36" t="e">
        <f>Tableau!#REF!</f>
        <v>#REF!</v>
      </c>
      <c r="E138" s="26" t="s">
        <v>9</v>
      </c>
      <c r="F138" s="31" t="e">
        <f>Tableau!#REF!</f>
        <v>#REF!</v>
      </c>
      <c r="G138" s="31" t="e">
        <f>Tableau!#REF!</f>
        <v>#REF!</v>
      </c>
      <c r="H138" s="32" t="e">
        <f>Tableau!#REF!</f>
        <v>#REF!</v>
      </c>
      <c r="J138" s="40" t="e">
        <f>Tableau!#REF!</f>
        <v>#REF!</v>
      </c>
      <c r="K138" s="40" t="e">
        <f>Tableau!#REF!</f>
        <v>#REF!</v>
      </c>
      <c r="L138" s="44" t="e">
        <f t="shared" si="4"/>
        <v>#REF!</v>
      </c>
      <c r="M138" s="44" t="e">
        <f t="shared" si="5"/>
        <v>#REF!</v>
      </c>
      <c r="N138" s="41"/>
      <c r="O138" s="41"/>
      <c r="P138" s="41"/>
      <c r="Q138" s="40" t="e">
        <f>Tableau!#REF!</f>
        <v>#REF!</v>
      </c>
    </row>
    <row r="139" spans="1:17" ht="12.75">
      <c r="A139" s="26" t="s">
        <v>8</v>
      </c>
      <c r="B139" s="35" t="e">
        <f>Tableau!#REF!</f>
        <v>#REF!</v>
      </c>
      <c r="C139" s="37" t="e">
        <f>Tableau!#REF!</f>
        <v>#REF!</v>
      </c>
      <c r="D139" s="36" t="e">
        <f>Tableau!#REF!</f>
        <v>#REF!</v>
      </c>
      <c r="E139" s="26" t="s">
        <v>9</v>
      </c>
      <c r="F139" s="31" t="e">
        <f>Tableau!#REF!</f>
        <v>#REF!</v>
      </c>
      <c r="G139" s="31" t="e">
        <f>Tableau!#REF!</f>
        <v>#REF!</v>
      </c>
      <c r="H139" s="32" t="e">
        <f>Tableau!#REF!</f>
        <v>#REF!</v>
      </c>
      <c r="J139" s="40" t="e">
        <f>Tableau!#REF!</f>
        <v>#REF!</v>
      </c>
      <c r="K139" s="40" t="e">
        <f>Tableau!#REF!</f>
        <v>#REF!</v>
      </c>
      <c r="L139" s="44" t="e">
        <f t="shared" si="4"/>
        <v>#REF!</v>
      </c>
      <c r="M139" s="44" t="e">
        <f t="shared" si="5"/>
        <v>#REF!</v>
      </c>
      <c r="N139" s="41"/>
      <c r="O139" s="41"/>
      <c r="P139" s="41"/>
      <c r="Q139" s="40" t="e">
        <f>Tableau!#REF!</f>
        <v>#REF!</v>
      </c>
    </row>
    <row r="140" spans="1:17" ht="12.75">
      <c r="A140" s="26" t="s">
        <v>8</v>
      </c>
      <c r="B140" s="35" t="e">
        <f>Tableau!#REF!</f>
        <v>#REF!</v>
      </c>
      <c r="C140" s="37" t="e">
        <f>Tableau!#REF!</f>
        <v>#REF!</v>
      </c>
      <c r="D140" s="36" t="e">
        <f>Tableau!#REF!</f>
        <v>#REF!</v>
      </c>
      <c r="E140" s="26" t="s">
        <v>9</v>
      </c>
      <c r="F140" s="31" t="e">
        <f>Tableau!#REF!</f>
        <v>#REF!</v>
      </c>
      <c r="G140" s="31" t="e">
        <f>Tableau!#REF!</f>
        <v>#REF!</v>
      </c>
      <c r="H140" s="32" t="e">
        <f>Tableau!#REF!</f>
        <v>#REF!</v>
      </c>
      <c r="J140" s="40" t="e">
        <f>Tableau!#REF!</f>
        <v>#REF!</v>
      </c>
      <c r="K140" s="40" t="e">
        <f>Tableau!#REF!</f>
        <v>#REF!</v>
      </c>
      <c r="L140" s="44" t="e">
        <f t="shared" si="4"/>
        <v>#REF!</v>
      </c>
      <c r="M140" s="44" t="e">
        <f t="shared" si="5"/>
        <v>#REF!</v>
      </c>
      <c r="N140" s="41"/>
      <c r="O140" s="41"/>
      <c r="P140" s="41"/>
      <c r="Q140" s="40" t="e">
        <f>Tableau!#REF!</f>
        <v>#REF!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ADC</cp:lastModifiedBy>
  <cp:lastPrinted>2018-04-04T11:35:58Z</cp:lastPrinted>
  <dcterms:created xsi:type="dcterms:W3CDTF">2004-03-22T08:53:17Z</dcterms:created>
  <dcterms:modified xsi:type="dcterms:W3CDTF">2018-04-04T12:36:49Z</dcterms:modified>
  <cp:category/>
  <cp:version/>
  <cp:contentType/>
  <cp:contentStatus/>
</cp:coreProperties>
</file>