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15" yWindow="65431" windowWidth="11580" windowHeight="6795" tabRatio="286" activeTab="0"/>
  </bookViews>
  <sheets>
    <sheet name="Tableau" sheetId="1" r:id="rId1"/>
  </sheets>
  <definedNames>
    <definedName name="_xlnm.Print_Titles" localSheetId="0">'Tableau'!$1:$6</definedName>
  </definedNames>
  <calcPr fullCalcOnLoad="1"/>
</workbook>
</file>

<file path=xl/sharedStrings.xml><?xml version="1.0" encoding="utf-8"?>
<sst xmlns="http://schemas.openxmlformats.org/spreadsheetml/2006/main" count="1179" uniqueCount="373">
  <si>
    <t>N°</t>
  </si>
  <si>
    <t>Description</t>
  </si>
  <si>
    <t>X (m)</t>
  </si>
  <si>
    <t>Y (m)</t>
  </si>
  <si>
    <t>Coordonnées</t>
  </si>
  <si>
    <t>Latitudes</t>
  </si>
  <si>
    <t>Longitudes</t>
  </si>
  <si>
    <t>Distance seuil à seuil :</t>
  </si>
  <si>
    <t>N</t>
  </si>
  <si>
    <t>E</t>
  </si>
  <si>
    <t>N° fichier géomètre</t>
  </si>
  <si>
    <t>m</t>
  </si>
  <si>
    <t>Ft</t>
  </si>
  <si>
    <t>Altitude</t>
  </si>
  <si>
    <t>minutes</t>
  </si>
  <si>
    <t>secondes</t>
  </si>
  <si>
    <t>degrés</t>
  </si>
  <si>
    <t>E/W</t>
  </si>
  <si>
    <t>N/S</t>
  </si>
  <si>
    <t>PYLONE MTO</t>
  </si>
  <si>
    <t>48</t>
  </si>
  <si>
    <t>46</t>
  </si>
  <si>
    <t>47</t>
  </si>
  <si>
    <t>45</t>
  </si>
  <si>
    <t>002</t>
  </si>
  <si>
    <t>10</t>
  </si>
  <si>
    <t>58,6510</t>
  </si>
  <si>
    <t>11</t>
  </si>
  <si>
    <t>11,4807</t>
  </si>
  <si>
    <t>27,7432</t>
  </si>
  <si>
    <t>29,4844</t>
  </si>
  <si>
    <t>30,9970</t>
  </si>
  <si>
    <t>31,0788</t>
  </si>
  <si>
    <t>31,0545</t>
  </si>
  <si>
    <t>34,4063</t>
  </si>
  <si>
    <t>36,7649</t>
  </si>
  <si>
    <t>37,1995</t>
  </si>
  <si>
    <t>37,3528</t>
  </si>
  <si>
    <t>37,8222</t>
  </si>
  <si>
    <t>41,9219</t>
  </si>
  <si>
    <t>45,1882</t>
  </si>
  <si>
    <t>45,0791</t>
  </si>
  <si>
    <t>49,5342</t>
  </si>
  <si>
    <t>48,9382</t>
  </si>
  <si>
    <t>49,6665</t>
  </si>
  <si>
    <t>53,9348</t>
  </si>
  <si>
    <t>54,1644</t>
  </si>
  <si>
    <t>54,8211</t>
  </si>
  <si>
    <t>12</t>
  </si>
  <si>
    <t>20,6244</t>
  </si>
  <si>
    <t>26,6725</t>
  </si>
  <si>
    <t>40,7384</t>
  </si>
  <si>
    <t>13</t>
  </si>
  <si>
    <t>05,8182</t>
  </si>
  <si>
    <t>14</t>
  </si>
  <si>
    <t>14,8052</t>
  </si>
  <si>
    <t>15</t>
  </si>
  <si>
    <t>33,5211</t>
  </si>
  <si>
    <t>49,4957</t>
  </si>
  <si>
    <t>38,2091</t>
  </si>
  <si>
    <t>15,7576</t>
  </si>
  <si>
    <t>11,7160</t>
  </si>
  <si>
    <t>11,1844</t>
  </si>
  <si>
    <t>12,4054</t>
  </si>
  <si>
    <t>10,2456</t>
  </si>
  <si>
    <t>04,6613</t>
  </si>
  <si>
    <t>10,6948</t>
  </si>
  <si>
    <t>09,3463</t>
  </si>
  <si>
    <t>04,0284</t>
  </si>
  <si>
    <t>02,8618</t>
  </si>
  <si>
    <t>03,8697</t>
  </si>
  <si>
    <t>20,3946</t>
  </si>
  <si>
    <t>00,2744</t>
  </si>
  <si>
    <t>38,9446</t>
  </si>
  <si>
    <t>36,4863</t>
  </si>
  <si>
    <t>56,8776</t>
  </si>
  <si>
    <t>58,3191</t>
  </si>
  <si>
    <t>57,4491</t>
  </si>
  <si>
    <t>34,9475</t>
  </si>
  <si>
    <t>19,6848</t>
  </si>
  <si>
    <t>22,3121</t>
  </si>
  <si>
    <t>58,4018</t>
  </si>
  <si>
    <t>28,8880</t>
  </si>
  <si>
    <t>27,9015</t>
  </si>
  <si>
    <t>MASQUE O BOIS HOMME</t>
  </si>
  <si>
    <t>PV 552</t>
  </si>
  <si>
    <t>Masque ouest</t>
  </si>
  <si>
    <t>PV 552 B</t>
  </si>
  <si>
    <t>SEQUOÏA</t>
  </si>
  <si>
    <t>PV 563</t>
  </si>
  <si>
    <t>MASQUE S BOIS HOMME</t>
  </si>
  <si>
    <t>PV 553</t>
  </si>
  <si>
    <t>Masque sud</t>
  </si>
  <si>
    <t>PV 553 B</t>
  </si>
  <si>
    <t>MASQUE N BOIS HOMME</t>
  </si>
  <si>
    <t>PV 554</t>
  </si>
  <si>
    <t>Masque Nord</t>
  </si>
  <si>
    <t>PV 554 B</t>
  </si>
  <si>
    <t>CENTRE L'ONDE 2</t>
  </si>
  <si>
    <t>PV 570 B</t>
  </si>
  <si>
    <t>CENTRE L'ONDE 1</t>
  </si>
  <si>
    <t>PV 570</t>
  </si>
  <si>
    <t>ANTENNE ZUP</t>
  </si>
  <si>
    <t>PV 512</t>
  </si>
  <si>
    <t>ARBRE CFAP</t>
  </si>
  <si>
    <t>PV 513 B</t>
  </si>
  <si>
    <t>ARBRES CFAP</t>
  </si>
  <si>
    <t>PV 513</t>
  </si>
  <si>
    <t>PARATON BAT  CFAP</t>
  </si>
  <si>
    <t>PV 555</t>
  </si>
  <si>
    <t>ANTENNE BAT CFAP</t>
  </si>
  <si>
    <t>PV 503</t>
  </si>
  <si>
    <t>BATIMENT B160 CFAP</t>
  </si>
  <si>
    <t>PV 516</t>
  </si>
  <si>
    <t>LAMPADAIRE CHENIL</t>
  </si>
  <si>
    <t>PV 588</t>
  </si>
  <si>
    <t>RELAIS OUEST</t>
  </si>
  <si>
    <t>PV 578</t>
  </si>
  <si>
    <t>CHENIL</t>
  </si>
  <si>
    <t>PV 587</t>
  </si>
  <si>
    <t>HAIE CLOTURE 1 CHENIL</t>
  </si>
  <si>
    <t>PV 585</t>
  </si>
  <si>
    <t>HAIE CLOTURE 2 CHENIL</t>
  </si>
  <si>
    <t>PV 586</t>
  </si>
  <si>
    <t>Showroom Hanlet</t>
  </si>
  <si>
    <t>PV 612</t>
  </si>
  <si>
    <t>HANGAR ANNEXE</t>
  </si>
  <si>
    <t>PV 589</t>
  </si>
  <si>
    <t>HANGAR PRINCIPAL 1</t>
  </si>
  <si>
    <t>PV 590</t>
  </si>
  <si>
    <t>ANTENNE  COFRATEL</t>
  </si>
  <si>
    <t>PV 509</t>
  </si>
  <si>
    <t>BATIMENT SEXTANT</t>
  </si>
  <si>
    <t>PV 521</t>
  </si>
  <si>
    <t>HANGAR PRINCIPAL 2</t>
  </si>
  <si>
    <t>PV 591</t>
  </si>
  <si>
    <t>P 20 Ouest</t>
  </si>
  <si>
    <t>PV 607</t>
  </si>
  <si>
    <t>P20 axe</t>
  </si>
  <si>
    <t>PV 606</t>
  </si>
  <si>
    <t>merlon nord piste</t>
  </si>
  <si>
    <t>PV 629</t>
  </si>
  <si>
    <t>P20 EST</t>
  </si>
  <si>
    <t>PV 605</t>
  </si>
  <si>
    <t>Hangar EH</t>
  </si>
  <si>
    <t>PV 626</t>
  </si>
  <si>
    <t>Arbre EH</t>
  </si>
  <si>
    <t>PV 618</t>
  </si>
  <si>
    <t>PV 619</t>
  </si>
  <si>
    <t>PV 617</t>
  </si>
  <si>
    <t>Arbre Golfe</t>
  </si>
  <si>
    <t>PV 603</t>
  </si>
  <si>
    <t>Merlon Sud-Est</t>
  </si>
  <si>
    <t>PV 608</t>
  </si>
  <si>
    <t>BAT PEUGEOT 1 B6</t>
  </si>
  <si>
    <t>PV 566</t>
  </si>
  <si>
    <t>Filet Golf</t>
  </si>
  <si>
    <t>PV 604</t>
  </si>
  <si>
    <t>ANTENNE NO PISTE</t>
  </si>
  <si>
    <t>PV 577</t>
  </si>
  <si>
    <t>Portail EH Sud</t>
  </si>
  <si>
    <t>PV 614</t>
  </si>
  <si>
    <t>Arbre Sud FATO</t>
  </si>
  <si>
    <t>PV 620</t>
  </si>
  <si>
    <t>MANCHE AIR OUEST</t>
  </si>
  <si>
    <t>PV 548</t>
  </si>
  <si>
    <t>Filet golf sud</t>
  </si>
  <si>
    <t>PV 625</t>
  </si>
  <si>
    <t>abribus FATO</t>
  </si>
  <si>
    <t>PV 624</t>
  </si>
  <si>
    <t>BAT PEUGEOT 2 B6</t>
  </si>
  <si>
    <t>PV 567</t>
  </si>
  <si>
    <t>BAT CFAGN</t>
  </si>
  <si>
    <t>PV 615</t>
  </si>
  <si>
    <t>GLIDE 09</t>
  </si>
  <si>
    <t>PV 535</t>
  </si>
  <si>
    <t>DETECTEUR</t>
  </si>
  <si>
    <t>PV 576</t>
  </si>
  <si>
    <t>BAT PEUGEOT 3 B</t>
  </si>
  <si>
    <t>PV 568</t>
  </si>
  <si>
    <t>BAT COMALAT</t>
  </si>
  <si>
    <t>PV 616</t>
  </si>
  <si>
    <t>MASQUE OUEST</t>
  </si>
  <si>
    <t>PV 551</t>
  </si>
  <si>
    <t>Transformateur Y22</t>
  </si>
  <si>
    <t>PV 628</t>
  </si>
  <si>
    <t>merlon Sud-Est</t>
  </si>
  <si>
    <t>PV 609</t>
  </si>
  <si>
    <t>merlon Est</t>
  </si>
  <si>
    <t>PV 627</t>
  </si>
  <si>
    <t>LOCAL TECHNIQUE</t>
  </si>
  <si>
    <t>PV 579</t>
  </si>
  <si>
    <t>Centre Tramway</t>
  </si>
  <si>
    <t>PV 636</t>
  </si>
  <si>
    <t>RELAIS SUD PISTE 2</t>
  </si>
  <si>
    <t>PV 580 B</t>
  </si>
  <si>
    <t>RELAIS SUD PISTE 1</t>
  </si>
  <si>
    <t>PV 580</t>
  </si>
  <si>
    <t>PV 630</t>
  </si>
  <si>
    <t>SPAR 27</t>
  </si>
  <si>
    <t>PV 562</t>
  </si>
  <si>
    <t>MASQUE CENTRE</t>
  </si>
  <si>
    <t>PV 550</t>
  </si>
  <si>
    <t>Arbre est FATO</t>
  </si>
  <si>
    <t>PV 623</t>
  </si>
  <si>
    <t>PV 621</t>
  </si>
  <si>
    <t>PV 622</t>
  </si>
  <si>
    <t>ANTENNE ALADIN</t>
  </si>
  <si>
    <t>PV 502</t>
  </si>
  <si>
    <t>BATIMENT B 8</t>
  </si>
  <si>
    <t>PV 569</t>
  </si>
  <si>
    <t xml:space="preserve">MASQUE EST </t>
  </si>
  <si>
    <t>PV 549</t>
  </si>
  <si>
    <t>ANTENNE GONIO NORD</t>
  </si>
  <si>
    <t>PV 505</t>
  </si>
  <si>
    <t>ANTENNE PISTE SUD</t>
  </si>
  <si>
    <t>PV 581</t>
  </si>
  <si>
    <t>LOCAL GONIO</t>
  </si>
  <si>
    <t>PV 505 B</t>
  </si>
  <si>
    <t>ANTENNE GONIO SUD</t>
  </si>
  <si>
    <t>PV 582</t>
  </si>
  <si>
    <t>RADAR SO PISTE</t>
  </si>
  <si>
    <t>PV 583</t>
  </si>
  <si>
    <t>RADAR SE PISTE</t>
  </si>
  <si>
    <t>PV 583 B</t>
  </si>
  <si>
    <t>BATIMENT CASSIC B23</t>
  </si>
  <si>
    <t>PV 517 B</t>
  </si>
  <si>
    <t>PV 517</t>
  </si>
  <si>
    <t>PARATO ESCA (TWR)</t>
  </si>
  <si>
    <t>PV 564</t>
  </si>
  <si>
    <t>ANTENNE SUD</t>
  </si>
  <si>
    <t>PV 508</t>
  </si>
  <si>
    <t>SPAR 09</t>
  </si>
  <si>
    <t>PV 561</t>
  </si>
  <si>
    <t>Merlon nord piste</t>
  </si>
  <si>
    <t>PV 631</t>
  </si>
  <si>
    <t>PV 559</t>
  </si>
  <si>
    <t>MANCHE AIR SUD</t>
  </si>
  <si>
    <t>PV 584</t>
  </si>
  <si>
    <t>ANTENNE BAT VELIZY</t>
  </si>
  <si>
    <t>PV 514</t>
  </si>
  <si>
    <t>Merlon VC -A</t>
  </si>
  <si>
    <t>PV 633</t>
  </si>
  <si>
    <t>TOUR MORANE</t>
  </si>
  <si>
    <t>PV 565</t>
  </si>
  <si>
    <t>ANTENNE TOUR HERTZI</t>
  </si>
  <si>
    <t>PV 592</t>
  </si>
  <si>
    <t>ANTENNE CHEMI BLEU</t>
  </si>
  <si>
    <t>PV 526</t>
  </si>
  <si>
    <t>PC BASE</t>
  </si>
  <si>
    <t>PV 560 B</t>
  </si>
  <si>
    <t>HANGAR 11 CEV  SO</t>
  </si>
  <si>
    <t>PV 540</t>
  </si>
  <si>
    <t>ANTENNE SEMINAIRE</t>
  </si>
  <si>
    <t>PV 507</t>
  </si>
  <si>
    <t>PV 634</t>
  </si>
  <si>
    <t>ANTENNE PC BASE</t>
  </si>
  <si>
    <t>PV 560</t>
  </si>
  <si>
    <t>HANGAR HM4 B26</t>
  </si>
  <si>
    <t>PV 534</t>
  </si>
  <si>
    <t>HANGAR HM7 B25</t>
  </si>
  <si>
    <t>PV 537</t>
  </si>
  <si>
    <t>HM6</t>
  </si>
  <si>
    <t>PV 600</t>
  </si>
  <si>
    <t>RADAR NO PISTE</t>
  </si>
  <si>
    <t>PV 575</t>
  </si>
  <si>
    <t>HANGAR HM7 B73</t>
  </si>
  <si>
    <t>PV 538</t>
  </si>
  <si>
    <t>HM7</t>
  </si>
  <si>
    <t>PV 601</t>
  </si>
  <si>
    <t>RADAR NE PISTE</t>
  </si>
  <si>
    <t>PV 575 B</t>
  </si>
  <si>
    <t>HANGAR 11 CEV  SE</t>
  </si>
  <si>
    <t>PV 539</t>
  </si>
  <si>
    <t>MANCHE AIR EST</t>
  </si>
  <si>
    <t>PV 571</t>
  </si>
  <si>
    <t>HANGAR HM9 B70</t>
  </si>
  <si>
    <t>PV 531</t>
  </si>
  <si>
    <t>GLIDE 27</t>
  </si>
  <si>
    <t>PV 536</t>
  </si>
  <si>
    <t>HM9</t>
  </si>
  <si>
    <t>PV 602</t>
  </si>
  <si>
    <t>ANTENNE NE PISTE</t>
  </si>
  <si>
    <t>PV 574</t>
  </si>
  <si>
    <t>BAT BOUYGUES</t>
  </si>
  <si>
    <t>PV 632</t>
  </si>
  <si>
    <t>ANTENNE CHEMI GRISE</t>
  </si>
  <si>
    <t>PV 525</t>
  </si>
  <si>
    <t>ANTENNE RECEPTION</t>
  </si>
  <si>
    <t>PV 506</t>
  </si>
  <si>
    <t>ANTENNE BAT DCA</t>
  </si>
  <si>
    <t>PV 519</t>
  </si>
  <si>
    <t>ARBRE BAT B27</t>
  </si>
  <si>
    <t>PV 520</t>
  </si>
  <si>
    <t>Arbre BAT B27</t>
  </si>
  <si>
    <t>PV 520 B</t>
  </si>
  <si>
    <t>HOTEL HOLIDAY INN 2</t>
  </si>
  <si>
    <t>PV 543 B</t>
  </si>
  <si>
    <t>HOTEL HOLIDAY INN 1</t>
  </si>
  <si>
    <t>PV 543</t>
  </si>
  <si>
    <t>FLECHE ENTREE BASE</t>
  </si>
  <si>
    <t>PV 533</t>
  </si>
  <si>
    <t>TRANSFO ENT  BASE</t>
  </si>
  <si>
    <t>PV 572</t>
  </si>
  <si>
    <t>RELAIS EST PISTE</t>
  </si>
  <si>
    <t>PV 573</t>
  </si>
  <si>
    <t>Voie circulation</t>
  </si>
  <si>
    <t>PV 635</t>
  </si>
  <si>
    <t>BATIMENT CITROËN 5</t>
  </si>
  <si>
    <t>PV 530</t>
  </si>
  <si>
    <t>BATIMENT CITROËN 4</t>
  </si>
  <si>
    <t>PV 529</t>
  </si>
  <si>
    <t>BATIMENT CITROËN 2</t>
  </si>
  <si>
    <t>PV 528</t>
  </si>
  <si>
    <t>ANTENNE BAT MEUDON</t>
  </si>
  <si>
    <t>PV 510</t>
  </si>
  <si>
    <t>CHEMI BAT GARENNE</t>
  </si>
  <si>
    <t>PV 523</t>
  </si>
  <si>
    <t>Centre d'affaire</t>
  </si>
  <si>
    <t>PV 613</t>
  </si>
  <si>
    <t>BATIMENT CS</t>
  </si>
  <si>
    <t>PV 522</t>
  </si>
  <si>
    <t>PARATO BAT RICOH</t>
  </si>
  <si>
    <t>PV 518</t>
  </si>
  <si>
    <t>BATIMENT RICOH</t>
  </si>
  <si>
    <t>PV 518 B</t>
  </si>
  <si>
    <t>CHAPELLE CLAMART</t>
  </si>
  <si>
    <t>PV 532</t>
  </si>
  <si>
    <t>PYL HT CHAP CLAMART</t>
  </si>
  <si>
    <t>PV 558</t>
  </si>
  <si>
    <t>PARATON BAT BLEU</t>
  </si>
  <si>
    <t>PV 515</t>
  </si>
  <si>
    <t>HOPITAL BECLERE</t>
  </si>
  <si>
    <t>PV 544</t>
  </si>
  <si>
    <t>PYLONE HT CLAMART 1</t>
  </si>
  <si>
    <t>PV 557</t>
  </si>
  <si>
    <t>PYLONE HT CLAMART 2</t>
  </si>
  <si>
    <t>PV 556</t>
  </si>
  <si>
    <t>PV 722</t>
  </si>
  <si>
    <t>EXTREMITE PISTE 09</t>
  </si>
  <si>
    <t>PV 707</t>
  </si>
  <si>
    <t>EXTREMITE PISTE 27</t>
  </si>
  <si>
    <t>PV 721</t>
  </si>
  <si>
    <t>PV 706</t>
  </si>
  <si>
    <t>Fichier Aout 2013</t>
  </si>
  <si>
    <t>Ajout d'un gabarit routier 6,3 m (172,22+6,3)</t>
  </si>
  <si>
    <t>Fichier Mai 2013</t>
  </si>
  <si>
    <t>PV 610</t>
  </si>
  <si>
    <t>PV 611</t>
  </si>
  <si>
    <t>Shelter Est</t>
  </si>
  <si>
    <t>Shelter Ouest</t>
  </si>
  <si>
    <t>Fichier Nov 2013</t>
  </si>
  <si>
    <t>Manche à air NO</t>
  </si>
  <si>
    <t>PV 637</t>
  </si>
  <si>
    <t>PV 638</t>
  </si>
  <si>
    <t>Manche à air SE 1</t>
  </si>
  <si>
    <t>Manche à air SE 2</t>
  </si>
  <si>
    <t>PV 641</t>
  </si>
  <si>
    <t>ARP</t>
  </si>
  <si>
    <t>PV 701</t>
  </si>
  <si>
    <t>SEUIL DECALE 27</t>
  </si>
  <si>
    <t>PV 708</t>
  </si>
  <si>
    <t>Antenne centrale LOC 27</t>
  </si>
  <si>
    <t>SEUIL DECALE 09</t>
  </si>
  <si>
    <t>Antenne centrale LOC 09</t>
  </si>
  <si>
    <t>PV 723</t>
  </si>
  <si>
    <t xml:space="preserve"> </t>
  </si>
  <si>
    <t>PV 655   nommé "extrémité piste seuil 09"</t>
  </si>
  <si>
    <t>Seuil décalé</t>
  </si>
  <si>
    <t>Fichier 2008</t>
  </si>
  <si>
    <r>
      <rPr>
        <b/>
        <u val="single"/>
        <sz val="12"/>
        <color indexed="9"/>
        <rFont val="Arial"/>
        <family val="2"/>
      </rPr>
      <t>Nb</t>
    </r>
    <r>
      <rPr>
        <b/>
        <sz val="12"/>
        <color indexed="9"/>
        <rFont val="Arial"/>
        <family val="2"/>
      </rPr>
      <t xml:space="preserve"> : PV 639, 640 (PAPI) non insérés dans le fichier car mesure prise  au pied.                                                                                                                                                                        
PV 702, 703, 704, 705 non insérés dans le fichier car périmètre d'appui.                                                                                                                                                                                                                                                                                       PV 709, 710, 711, 712, 713, 714, 715, 716, 717, 718 non insérés dans fichier car plots ILS 27.                                                                                                                                  
PV 719, 720 non insérés car dalles LOC et GLIDE 27.                                                                                                                                                                                                   
PV 724, 725, 726, 727, 728, 729, 730, 731, 732, 733 non insérés dans le fichier car plots ILS 09.                                                                                                                                     
PV 734, 735 non insérés dans le fichier car dalles LOC et GLIDE 09.                                                                                                                                                                                                                                                                                                                                                                                                                                                                                                                                                                                                                               </t>
    </r>
  </si>
  <si>
    <t>New TWR de CTRL</t>
  </si>
  <si>
    <t>PV 724</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</si>
</sst>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Red]0.0"/>
    <numFmt numFmtId="173" formatCode="0\°00\'00\'\'0000&quot;N&quot;"/>
    <numFmt numFmtId="174" formatCode="&quot;Vrai&quot;;&quot;Vrai&quot;;&quot;Faux&quot;"/>
    <numFmt numFmtId="175" formatCode="&quot;Actif&quot;;&quot;Actif&quot;;&quot;Inactif&quot;"/>
    <numFmt numFmtId="176" formatCode="0.0000"/>
    <numFmt numFmtId="177" formatCode="##&quot;N&quot;\ ##&quot;'&quot;"/>
    <numFmt numFmtId="178" formatCode="#"/>
    <numFmt numFmtId="179" formatCode="##\°\ ##\'\ ###\'\'"/>
    <numFmt numFmtId="180" formatCode="##\°\ ##\'\ ##&quot;.&quot;##\'\'"/>
    <numFmt numFmtId="181" formatCode="\°##\'\ ##&quot;.&quot;##\'\'"/>
    <numFmt numFmtId="182" formatCode="##\°##\'\ ##&quot;.&quot;##\'\'"/>
    <numFmt numFmtId="183" formatCode="??\°??\'\ ??&quot;.&quot;??\'\'"/>
    <numFmt numFmtId="184" formatCode="00\°??\'\ ??&quot;.&quot;??\'\'"/>
    <numFmt numFmtId="185" formatCode="00\°??\'\ ?????\'\'"/>
    <numFmt numFmtId="186" formatCode="00\°00"/>
    <numFmt numFmtId="187" formatCode="00\°00\'00.00"/>
    <numFmt numFmtId="188" formatCode="0?\°??\'??.??\'\'"/>
    <numFmt numFmtId="189" formatCode="000\°??\'\ ??&quot;.&quot;??\'\'"/>
    <numFmt numFmtId="190" formatCode="[$-40C]dddd\ d\ mmmm\ yyyy"/>
    <numFmt numFmtId="191" formatCode="General&quot; m&quot;"/>
    <numFmt numFmtId="192" formatCode=";;;"/>
    <numFmt numFmtId="193" formatCode="00"/>
    <numFmt numFmtId="194" formatCode="00\°00\'\ 00&quot;.&quot;00\'\'"/>
    <numFmt numFmtId="195" formatCode="000\°00\'00&quot;.&quot;00\'\'"/>
    <numFmt numFmtId="196" formatCode="0.000"/>
    <numFmt numFmtId="197" formatCode="0.0"/>
    <numFmt numFmtId="198" formatCode="00\°00\'\ 00&quot;&quot;00\'\'"/>
    <numFmt numFmtId="199" formatCode="00\°00\'00.00\'\'"/>
    <numFmt numFmtId="200" formatCode="???\°??\'\ ????\'\'"/>
    <numFmt numFmtId="201" formatCode="#000"/>
    <numFmt numFmtId="202" formatCode="000\°00\'00.00\'\'"/>
    <numFmt numFmtId="203" formatCode="0.00000000"/>
    <numFmt numFmtId="204" formatCode="0.000000"/>
    <numFmt numFmtId="205" formatCode="0.00000"/>
    <numFmt numFmtId="206" formatCode="000\°"/>
    <numFmt numFmtId="207" formatCode="00\'"/>
    <numFmt numFmtId="208" formatCode="00.000000\'\'"/>
    <numFmt numFmtId="209" formatCode="0.000000\'\'"/>
    <numFmt numFmtId="210" formatCode="0.0000000"/>
    <numFmt numFmtId="211" formatCode="[$€-2]\ #,##0.00_);[Red]\([$€-2]\ #,##0.00\)"/>
  </numFmts>
  <fonts count="46">
    <font>
      <sz val="10"/>
      <name val="Arial"/>
      <family val="0"/>
    </font>
    <font>
      <b/>
      <sz val="12"/>
      <name val="Arial"/>
      <family val="2"/>
    </font>
    <font>
      <sz val="12"/>
      <name val="Arial"/>
      <family val="2"/>
    </font>
    <font>
      <u val="single"/>
      <sz val="10"/>
      <color indexed="12"/>
      <name val="Arial"/>
      <family val="0"/>
    </font>
    <font>
      <u val="single"/>
      <sz val="10"/>
      <color indexed="36"/>
      <name val="Arial"/>
      <family val="0"/>
    </font>
    <font>
      <u val="single"/>
      <sz val="10"/>
      <name val="Arial"/>
      <family val="0"/>
    </font>
    <font>
      <b/>
      <sz val="10"/>
      <name val="Arial"/>
      <family val="2"/>
    </font>
    <font>
      <b/>
      <sz val="12"/>
      <color indexed="12"/>
      <name val="Arial"/>
      <family val="2"/>
    </font>
    <font>
      <sz val="12"/>
      <color indexed="21"/>
      <name val="Arial"/>
      <family val="2"/>
    </font>
    <font>
      <b/>
      <u val="single"/>
      <sz val="12"/>
      <color indexed="9"/>
      <name val="Arial"/>
      <family val="2"/>
    </font>
    <font>
      <b/>
      <sz val="12"/>
      <color indexed="9"/>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indexed="2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66"/>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style="thin"/>
      <top style="double"/>
      <bottom style="thin"/>
    </border>
    <border>
      <left style="thin">
        <color rgb="FF3F3F3F"/>
      </left>
      <right style="thin">
        <color rgb="FF3F3F3F"/>
      </right>
      <top style="thin">
        <color rgb="FF3F3F3F"/>
      </top>
      <bottom style="thin">
        <color rgb="FF3F3F3F"/>
      </bottom>
    </border>
    <border>
      <left style="double"/>
      <right style="thin"/>
      <top style="double"/>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184" fontId="2" fillId="28" borderId="4" applyFont="0" applyFill="0" applyBorder="0" applyAlignment="0" applyProtection="0"/>
    <xf numFmtId="0" fontId="34" fillId="29" borderId="1" applyNumberFormat="0" applyAlignment="0" applyProtection="0"/>
    <xf numFmtId="0" fontId="35" fillId="30"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9" fontId="0" fillId="0" borderId="0" applyFont="0" applyFill="0" applyBorder="0" applyAlignment="0" applyProtection="0"/>
    <xf numFmtId="0" fontId="37" fillId="32" borderId="0" applyNumberFormat="0" applyBorder="0" applyAlignment="0" applyProtection="0"/>
    <xf numFmtId="0" fontId="38" fillId="26" borderId="5" applyNumberFormat="0" applyAlignment="0" applyProtection="0"/>
    <xf numFmtId="0" fontId="1" fillId="0" borderId="6">
      <alignment horizontal="center" vertical="center"/>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33" borderId="11" applyNumberFormat="0" applyAlignment="0" applyProtection="0"/>
  </cellStyleXfs>
  <cellXfs count="145">
    <xf numFmtId="0" fontId="0" fillId="0" borderId="0" xfId="0" applyAlignment="1">
      <alignment/>
    </xf>
    <xf numFmtId="0" fontId="0" fillId="0" borderId="0" xfId="0" applyFill="1" applyBorder="1" applyAlignment="1" applyProtection="1">
      <alignment horizontal="center"/>
      <protection/>
    </xf>
    <xf numFmtId="0" fontId="2" fillId="0" borderId="12" xfId="0" applyNumberFormat="1"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protection locked="0"/>
    </xf>
    <xf numFmtId="0" fontId="2" fillId="0" borderId="12" xfId="0" applyFont="1" applyFill="1" applyBorder="1" applyAlignment="1" applyProtection="1">
      <alignment horizontal="center" vertical="center"/>
      <protection locked="0"/>
    </xf>
    <xf numFmtId="1" fontId="2" fillId="0" borderId="14" xfId="0" applyNumberFormat="1" applyFont="1" applyFill="1" applyBorder="1" applyAlignment="1" applyProtection="1">
      <alignment horizontal="center" vertical="center"/>
      <protection locked="0"/>
    </xf>
    <xf numFmtId="1" fontId="2" fillId="0" borderId="12" xfId="0" applyNumberFormat="1" applyFont="1" applyFill="1" applyBorder="1" applyAlignment="1" applyProtection="1">
      <alignment horizontal="center" vertical="center"/>
      <protection locked="0"/>
    </xf>
    <xf numFmtId="204" fontId="2" fillId="0" borderId="15" xfId="0" applyNumberFormat="1" applyFont="1" applyFill="1" applyBorder="1" applyAlignment="1" applyProtection="1">
      <alignment horizontal="center" vertical="center"/>
      <protection locked="0"/>
    </xf>
    <xf numFmtId="204" fontId="2" fillId="0" borderId="14" xfId="0" applyNumberFormat="1" applyFont="1" applyFill="1" applyBorder="1" applyAlignment="1" applyProtection="1">
      <alignment horizontal="center" vertical="center"/>
      <protection locked="0"/>
    </xf>
    <xf numFmtId="197" fontId="2" fillId="0" borderId="12" xfId="0" applyNumberFormat="1" applyFont="1" applyFill="1" applyBorder="1" applyAlignment="1" applyProtection="1">
      <alignment horizontal="center" vertical="center"/>
      <protection locked="0"/>
    </xf>
    <xf numFmtId="197" fontId="2" fillId="0" borderId="12"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0" fillId="0" borderId="0" xfId="0" applyFill="1" applyAlignment="1" applyProtection="1">
      <alignment/>
      <protection/>
    </xf>
    <xf numFmtId="0" fontId="1" fillId="0" borderId="0" xfId="0" applyFont="1" applyFill="1" applyAlignment="1" applyProtection="1">
      <alignment horizontal="right"/>
      <protection/>
    </xf>
    <xf numFmtId="0" fontId="6" fillId="0" borderId="14" xfId="0" applyFont="1" applyFill="1" applyBorder="1" applyAlignment="1" applyProtection="1">
      <alignment horizontal="center"/>
      <protection/>
    </xf>
    <xf numFmtId="191" fontId="0" fillId="0" borderId="0" xfId="0" applyNumberFormat="1" applyFill="1" applyAlignment="1" applyProtection="1">
      <alignment horizontal="left"/>
      <protection/>
    </xf>
    <xf numFmtId="0" fontId="1" fillId="0" borderId="12" xfId="0" applyFont="1" applyFill="1" applyBorder="1" applyAlignment="1" applyProtection="1">
      <alignment horizontal="center" vertical="center"/>
      <protection/>
    </xf>
    <xf numFmtId="193" fontId="1" fillId="0" borderId="12" xfId="0" applyNumberFormat="1" applyFont="1" applyFill="1" applyBorder="1" applyAlignment="1" applyProtection="1">
      <alignment horizontal="left" vertical="center"/>
      <protection locked="0"/>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1" fontId="0" fillId="0" borderId="0" xfId="0" applyNumberFormat="1" applyFill="1" applyAlignment="1" applyProtection="1">
      <alignment horizontal="center"/>
      <protection/>
    </xf>
    <xf numFmtId="0" fontId="0" fillId="0" borderId="0" xfId="0" applyFill="1" applyAlignment="1" applyProtection="1">
      <alignment horizontal="left"/>
      <protection/>
    </xf>
    <xf numFmtId="0" fontId="0" fillId="0" borderId="0" xfId="0" applyFill="1" applyBorder="1" applyAlignment="1" applyProtection="1">
      <alignment/>
      <protection/>
    </xf>
    <xf numFmtId="0" fontId="7" fillId="0" borderId="0" xfId="0" applyFont="1" applyFill="1" applyAlignment="1" applyProtection="1">
      <alignment horizontal="center" vertical="center"/>
      <protection/>
    </xf>
    <xf numFmtId="0" fontId="7" fillId="0" borderId="0" xfId="0" applyFont="1" applyFill="1" applyBorder="1" applyAlignment="1" applyProtection="1">
      <alignment horizontal="center" vertical="center"/>
      <protection/>
    </xf>
    <xf numFmtId="197" fontId="2" fillId="0" borderId="16" xfId="0" applyNumberFormat="1" applyFont="1" applyFill="1" applyBorder="1" applyAlignment="1" applyProtection="1">
      <alignment horizontal="center" vertical="center"/>
      <protection/>
    </xf>
    <xf numFmtId="197" fontId="2" fillId="0" borderId="12" xfId="0" applyNumberFormat="1" applyFont="1" applyFill="1" applyBorder="1" applyAlignment="1" applyProtection="1">
      <alignment horizontal="center" vertical="center"/>
      <protection/>
    </xf>
    <xf numFmtId="0" fontId="8" fillId="0" borderId="0" xfId="0" applyFont="1" applyFill="1" applyAlignment="1" applyProtection="1">
      <alignment horizontal="center" vertical="center"/>
      <protection/>
    </xf>
    <xf numFmtId="0" fontId="8" fillId="0" borderId="0" xfId="0" applyFont="1" applyFill="1" applyBorder="1" applyAlignment="1" applyProtection="1">
      <alignment horizontal="center" vertical="center"/>
      <protection/>
    </xf>
    <xf numFmtId="0" fontId="2" fillId="8" borderId="12" xfId="0" applyFont="1" applyFill="1" applyBorder="1" applyAlignment="1" applyProtection="1">
      <alignment horizontal="left" vertical="center"/>
      <protection locked="0"/>
    </xf>
    <xf numFmtId="0" fontId="2" fillId="8" borderId="12" xfId="0" applyFont="1" applyFill="1" applyBorder="1" applyAlignment="1" applyProtection="1">
      <alignment horizontal="center" vertical="center"/>
      <protection locked="0"/>
    </xf>
    <xf numFmtId="197" fontId="2" fillId="8" borderId="12" xfId="0" applyNumberFormat="1" applyFont="1" applyFill="1" applyBorder="1" applyAlignment="1" applyProtection="1">
      <alignment horizontal="center" vertical="center"/>
      <protection locked="0"/>
    </xf>
    <xf numFmtId="1" fontId="1" fillId="8" borderId="17" xfId="0" applyNumberFormat="1" applyFont="1" applyFill="1" applyBorder="1" applyAlignment="1" applyProtection="1">
      <alignment horizontal="center" vertical="center"/>
      <protection locked="0"/>
    </xf>
    <xf numFmtId="0" fontId="1" fillId="8" borderId="12" xfId="0" applyFont="1" applyFill="1" applyBorder="1" applyAlignment="1" applyProtection="1">
      <alignment horizontal="left" vertical="center"/>
      <protection locked="0"/>
    </xf>
    <xf numFmtId="0" fontId="1" fillId="8" borderId="12"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197" fontId="2" fillId="8" borderId="15" xfId="0" applyNumberFormat="1" applyFont="1" applyFill="1" applyBorder="1" applyAlignment="1" applyProtection="1">
      <alignment horizontal="center" vertical="center"/>
      <protection locked="0"/>
    </xf>
    <xf numFmtId="0" fontId="2" fillId="8" borderId="15" xfId="0" applyFont="1" applyFill="1" applyBorder="1" applyAlignment="1" applyProtection="1">
      <alignment horizontal="left" vertical="center"/>
      <protection locked="0"/>
    </xf>
    <xf numFmtId="0" fontId="2" fillId="8" borderId="15" xfId="0" applyFont="1" applyFill="1" applyBorder="1" applyAlignment="1" applyProtection="1">
      <alignment horizontal="center" vertical="center"/>
      <protection locked="0"/>
    </xf>
    <xf numFmtId="197" fontId="1" fillId="8" borderId="12" xfId="0" applyNumberFormat="1" applyFont="1" applyFill="1" applyBorder="1" applyAlignment="1" applyProtection="1">
      <alignment horizontal="center" vertical="center"/>
      <protection locked="0"/>
    </xf>
    <xf numFmtId="197" fontId="2" fillId="0" borderId="15" xfId="0" applyNumberFormat="1" applyFont="1" applyFill="1" applyBorder="1" applyAlignment="1" applyProtection="1">
      <alignment horizontal="center" vertical="center"/>
      <protection/>
    </xf>
    <xf numFmtId="197" fontId="2" fillId="0" borderId="18" xfId="0" applyNumberFormat="1" applyFont="1" applyFill="1" applyBorder="1" applyAlignment="1" applyProtection="1" quotePrefix="1">
      <alignment horizontal="center" vertical="center"/>
      <protection/>
    </xf>
    <xf numFmtId="0" fontId="2" fillId="0" borderId="0" xfId="0" applyFont="1" applyFill="1" applyAlignment="1" applyProtection="1">
      <alignment vertical="top"/>
      <protection/>
    </xf>
    <xf numFmtId="0" fontId="2" fillId="0" borderId="0" xfId="0" applyFont="1" applyFill="1" applyAlignment="1" applyProtection="1">
      <alignment vertical="center"/>
      <protection/>
    </xf>
    <xf numFmtId="2" fontId="6" fillId="0" borderId="13" xfId="0" applyNumberFormat="1" applyFont="1" applyFill="1" applyBorder="1" applyAlignment="1" applyProtection="1">
      <alignment horizontal="right"/>
      <protection locked="0"/>
    </xf>
    <xf numFmtId="0" fontId="0" fillId="0" borderId="0" xfId="0" applyFont="1" applyFill="1" applyAlignment="1" applyProtection="1">
      <alignment horizontal="center"/>
      <protection/>
    </xf>
    <xf numFmtId="197" fontId="1" fillId="8" borderId="12" xfId="0" applyNumberFormat="1" applyFont="1" applyFill="1" applyBorder="1" applyAlignment="1" applyProtection="1">
      <alignment horizontal="center" vertical="center"/>
      <protection/>
    </xf>
    <xf numFmtId="197" fontId="1" fillId="8" borderId="16" xfId="0" applyNumberFormat="1" applyFont="1" applyFill="1" applyBorder="1" applyAlignment="1" applyProtection="1">
      <alignment horizontal="center" vertical="center"/>
      <protection/>
    </xf>
    <xf numFmtId="197" fontId="2" fillId="8" borderId="12" xfId="0" applyNumberFormat="1" applyFont="1" applyFill="1" applyBorder="1" applyAlignment="1" applyProtection="1">
      <alignment horizontal="center" vertical="center"/>
      <protection/>
    </xf>
    <xf numFmtId="197" fontId="2" fillId="8" borderId="16" xfId="0" applyNumberFormat="1" applyFont="1" applyFill="1" applyBorder="1" applyAlignment="1" applyProtection="1">
      <alignment horizontal="center" vertical="center"/>
      <protection/>
    </xf>
    <xf numFmtId="197" fontId="2" fillId="8" borderId="16" xfId="0" applyNumberFormat="1" applyFont="1" applyFill="1" applyBorder="1" applyAlignment="1" applyProtection="1" quotePrefix="1">
      <alignment horizontal="center" vertical="center"/>
      <protection/>
    </xf>
    <xf numFmtId="197" fontId="2" fillId="8" borderId="15" xfId="0" applyNumberFormat="1" applyFont="1" applyFill="1" applyBorder="1" applyAlignment="1" applyProtection="1">
      <alignment horizontal="center" vertical="center"/>
      <protection/>
    </xf>
    <xf numFmtId="1" fontId="2" fillId="0" borderId="12" xfId="0" applyNumberFormat="1" applyFont="1" applyFill="1" applyBorder="1" applyAlignment="1">
      <alignment horizontal="center"/>
    </xf>
    <xf numFmtId="176" fontId="2" fillId="0" borderId="12" xfId="0" applyNumberFormat="1" applyFont="1" applyFill="1" applyBorder="1" applyAlignment="1" applyProtection="1">
      <alignment horizontal="center" vertical="center"/>
      <protection locked="0"/>
    </xf>
    <xf numFmtId="0" fontId="2" fillId="0" borderId="15" xfId="0" applyFont="1" applyFill="1" applyBorder="1" applyAlignment="1" applyProtection="1">
      <alignment horizontal="left" vertical="center"/>
      <protection locked="0"/>
    </xf>
    <xf numFmtId="0" fontId="2" fillId="0" borderId="15" xfId="0" applyFont="1" applyFill="1" applyBorder="1" applyAlignment="1" applyProtection="1">
      <alignment horizontal="center" vertical="center"/>
      <protection locked="0"/>
    </xf>
    <xf numFmtId="197" fontId="2" fillId="0" borderId="15" xfId="0" applyNumberFormat="1" applyFont="1" applyFill="1" applyBorder="1" applyAlignment="1" applyProtection="1">
      <alignment horizontal="center" vertical="center"/>
      <protection locked="0"/>
    </xf>
    <xf numFmtId="1" fontId="1" fillId="34" borderId="17" xfId="0" applyNumberFormat="1" applyFont="1" applyFill="1" applyBorder="1" applyAlignment="1" applyProtection="1">
      <alignment horizontal="center" vertical="center"/>
      <protection locked="0"/>
    </xf>
    <xf numFmtId="0" fontId="2" fillId="34" borderId="12" xfId="0" applyFont="1" applyFill="1" applyBorder="1" applyAlignment="1" applyProtection="1">
      <alignment horizontal="left" vertical="center"/>
      <protection locked="0"/>
    </xf>
    <xf numFmtId="0" fontId="2" fillId="34" borderId="12" xfId="0" applyFont="1" applyFill="1" applyBorder="1" applyAlignment="1" applyProtection="1">
      <alignment horizontal="center" vertical="center"/>
      <protection locked="0"/>
    </xf>
    <xf numFmtId="1" fontId="1" fillId="0" borderId="17" xfId="0" applyNumberFormat="1" applyFont="1" applyFill="1" applyBorder="1" applyAlignment="1" applyProtection="1">
      <alignment horizontal="center" vertical="center"/>
      <protection locked="0"/>
    </xf>
    <xf numFmtId="0" fontId="0" fillId="0" borderId="12" xfId="46" applyFont="1" applyFill="1" applyBorder="1" applyAlignment="1" applyProtection="1">
      <alignment horizontal="center" vertical="center"/>
      <protection/>
    </xf>
    <xf numFmtId="0" fontId="0" fillId="0" borderId="12" xfId="46" applyFont="1" applyFill="1" applyBorder="1" applyAlignment="1" applyProtection="1">
      <alignment horizontal="center" vertical="center"/>
      <protection locked="0"/>
    </xf>
    <xf numFmtId="1" fontId="2" fillId="8" borderId="12" xfId="0" applyNumberFormat="1" applyFont="1" applyFill="1" applyBorder="1" applyAlignment="1">
      <alignment horizontal="center"/>
    </xf>
    <xf numFmtId="176" fontId="2" fillId="8" borderId="12" xfId="0" applyNumberFormat="1" applyFont="1" applyFill="1" applyBorder="1" applyAlignment="1" applyProtection="1">
      <alignment horizontal="center" vertical="center"/>
      <protection locked="0"/>
    </xf>
    <xf numFmtId="1" fontId="2" fillId="8" borderId="12" xfId="0" applyNumberFormat="1" applyFont="1" applyFill="1" applyBorder="1" applyAlignment="1" applyProtection="1">
      <alignment horizontal="center" vertical="center"/>
      <protection locked="0"/>
    </xf>
    <xf numFmtId="204" fontId="2" fillId="8" borderId="12" xfId="0" applyNumberFormat="1" applyFont="1" applyFill="1" applyBorder="1" applyAlignment="1" applyProtection="1">
      <alignment horizontal="center" vertical="center"/>
      <protection locked="0"/>
    </xf>
    <xf numFmtId="0" fontId="2" fillId="8" borderId="12" xfId="0" applyNumberFormat="1" applyFont="1" applyFill="1" applyBorder="1" applyAlignment="1" applyProtection="1">
      <alignment horizontal="center" vertical="center"/>
      <protection locked="0"/>
    </xf>
    <xf numFmtId="1" fontId="2" fillId="0" borderId="15" xfId="0" applyNumberFormat="1" applyFont="1" applyFill="1" applyBorder="1" applyAlignment="1">
      <alignment horizontal="center"/>
    </xf>
    <xf numFmtId="176" fontId="2" fillId="0" borderId="15" xfId="0" applyNumberFormat="1" applyFont="1" applyFill="1" applyBorder="1" applyAlignment="1">
      <alignment horizontal="center"/>
    </xf>
    <xf numFmtId="1" fontId="2" fillId="0" borderId="15" xfId="0" applyNumberFormat="1" applyFont="1" applyFill="1" applyBorder="1" applyAlignment="1" applyProtection="1">
      <alignment horizontal="center" vertical="center"/>
      <protection locked="0"/>
    </xf>
    <xf numFmtId="176" fontId="2" fillId="0" borderId="15" xfId="0" applyNumberFormat="1" applyFont="1" applyFill="1" applyBorder="1" applyAlignment="1" applyProtection="1">
      <alignment horizontal="center" vertical="center"/>
      <protection locked="0"/>
    </xf>
    <xf numFmtId="0" fontId="2" fillId="8" borderId="12" xfId="0" applyNumberFormat="1" applyFont="1" applyFill="1" applyBorder="1" applyAlignment="1">
      <alignment horizontal="center"/>
    </xf>
    <xf numFmtId="176" fontId="2" fillId="0" borderId="12" xfId="0" applyNumberFormat="1" applyFont="1" applyFill="1" applyBorder="1" applyAlignment="1" applyProtection="1">
      <alignment horizontal="center" vertical="center"/>
      <protection locked="0"/>
    </xf>
    <xf numFmtId="2" fontId="2" fillId="8" borderId="12" xfId="0" applyNumberFormat="1" applyFont="1" applyFill="1" applyBorder="1" applyAlignment="1">
      <alignment horizontal="center"/>
    </xf>
    <xf numFmtId="2" fontId="2" fillId="8" borderId="12" xfId="0" applyNumberFormat="1" applyFont="1" applyFill="1" applyBorder="1" applyAlignment="1" applyProtection="1">
      <alignment horizontal="center" vertical="center"/>
      <protection locked="0"/>
    </xf>
    <xf numFmtId="0" fontId="2" fillId="8" borderId="13" xfId="0" applyFont="1" applyFill="1" applyBorder="1" applyAlignment="1" applyProtection="1">
      <alignment horizontal="center" vertical="center"/>
      <protection locked="0"/>
    </xf>
    <xf numFmtId="176" fontId="2" fillId="8" borderId="15" xfId="0" applyNumberFormat="1" applyFont="1" applyFill="1" applyBorder="1" applyAlignment="1" applyProtection="1">
      <alignment horizontal="center" vertical="center"/>
      <protection locked="0"/>
    </xf>
    <xf numFmtId="1" fontId="2" fillId="8" borderId="14" xfId="0" applyNumberFormat="1" applyFont="1" applyFill="1" applyBorder="1" applyAlignment="1" applyProtection="1">
      <alignment horizontal="center" vertical="center"/>
      <protection locked="0"/>
    </xf>
    <xf numFmtId="176" fontId="2" fillId="8" borderId="14" xfId="0" applyNumberFormat="1" applyFont="1" applyFill="1" applyBorder="1" applyAlignment="1" applyProtection="1">
      <alignment horizontal="center" vertical="center"/>
      <protection locked="0"/>
    </xf>
    <xf numFmtId="1" fontId="2" fillId="34" borderId="12" xfId="0" applyNumberFormat="1" applyFont="1" applyFill="1" applyBorder="1" applyAlignment="1">
      <alignment horizontal="center"/>
    </xf>
    <xf numFmtId="1" fontId="2" fillId="34" borderId="12" xfId="0" applyNumberFormat="1" applyFont="1" applyFill="1" applyBorder="1" applyAlignment="1" applyProtection="1">
      <alignment horizontal="center" vertical="center"/>
      <protection locked="0"/>
    </xf>
    <xf numFmtId="176" fontId="2" fillId="34" borderId="12" xfId="0" applyNumberFormat="1" applyFont="1" applyFill="1" applyBorder="1" applyAlignment="1" applyProtection="1">
      <alignment horizontal="center" vertical="center"/>
      <protection locked="0"/>
    </xf>
    <xf numFmtId="197" fontId="2" fillId="34" borderId="12" xfId="0" applyNumberFormat="1" applyFont="1" applyFill="1" applyBorder="1" applyAlignment="1" applyProtection="1">
      <alignment horizontal="center" vertical="center"/>
      <protection locked="0"/>
    </xf>
    <xf numFmtId="197" fontId="2" fillId="34" borderId="12" xfId="0" applyNumberFormat="1" applyFont="1" applyFill="1" applyBorder="1" applyAlignment="1" applyProtection="1">
      <alignment horizontal="center" vertical="center"/>
      <protection/>
    </xf>
    <xf numFmtId="197" fontId="2" fillId="34" borderId="16" xfId="0" applyNumberFormat="1"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locked="0"/>
    </xf>
    <xf numFmtId="176" fontId="2" fillId="34" borderId="15" xfId="0" applyNumberFormat="1" applyFont="1" applyFill="1" applyBorder="1" applyAlignment="1" applyProtection="1">
      <alignment horizontal="center" vertical="center"/>
      <protection locked="0"/>
    </xf>
    <xf numFmtId="1" fontId="2" fillId="34" borderId="14" xfId="0" applyNumberFormat="1" applyFont="1" applyFill="1" applyBorder="1" applyAlignment="1" applyProtection="1">
      <alignment horizontal="center" vertical="center"/>
      <protection locked="0"/>
    </xf>
    <xf numFmtId="176" fontId="2" fillId="34" borderId="14" xfId="0" applyNumberFormat="1" applyFont="1" applyFill="1" applyBorder="1" applyAlignment="1" applyProtection="1">
      <alignment horizontal="center" vertical="center"/>
      <protection locked="0"/>
    </xf>
    <xf numFmtId="1" fontId="1" fillId="8" borderId="12" xfId="0" applyNumberFormat="1" applyFont="1" applyFill="1" applyBorder="1" applyAlignment="1">
      <alignment horizontal="center"/>
    </xf>
    <xf numFmtId="1" fontId="1" fillId="8" borderId="12" xfId="0" applyNumberFormat="1" applyFont="1" applyFill="1" applyBorder="1" applyAlignment="1" applyProtection="1">
      <alignment horizontal="center" vertical="center"/>
      <protection locked="0"/>
    </xf>
    <xf numFmtId="176" fontId="1" fillId="8" borderId="12" xfId="0" applyNumberFormat="1"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2" fillId="8" borderId="19" xfId="0" applyFont="1" applyFill="1" applyBorder="1" applyAlignment="1" applyProtection="1">
      <alignment horizontal="center" vertical="center"/>
      <protection locked="0"/>
    </xf>
    <xf numFmtId="1" fontId="2" fillId="8" borderId="15" xfId="0" applyNumberFormat="1" applyFont="1" applyFill="1" applyBorder="1" applyAlignment="1" applyProtection="1">
      <alignment horizontal="center" vertical="center"/>
      <protection locked="0"/>
    </xf>
    <xf numFmtId="1" fontId="2" fillId="8" borderId="20" xfId="0" applyNumberFormat="1" applyFont="1" applyFill="1" applyBorder="1" applyAlignment="1" applyProtection="1">
      <alignment horizontal="center" vertical="center"/>
      <protection locked="0"/>
    </xf>
    <xf numFmtId="176" fontId="2" fillId="8" borderId="20" xfId="0" applyNumberFormat="1" applyFont="1" applyFill="1" applyBorder="1" applyAlignment="1" applyProtection="1">
      <alignment horizontal="center" vertical="center"/>
      <protection locked="0"/>
    </xf>
    <xf numFmtId="1" fontId="2" fillId="0" borderId="12" xfId="0" applyNumberFormat="1" applyFont="1" applyFill="1" applyBorder="1" applyAlignment="1" applyProtection="1">
      <alignment horizontal="center" vertical="center"/>
      <protection/>
    </xf>
    <xf numFmtId="1" fontId="2" fillId="8" borderId="12" xfId="0" applyNumberFormat="1" applyFont="1" applyFill="1" applyBorder="1" applyAlignment="1" applyProtection="1">
      <alignment horizontal="center" vertical="center"/>
      <protection/>
    </xf>
    <xf numFmtId="1" fontId="2" fillId="35" borderId="12" xfId="0" applyNumberFormat="1" applyFont="1" applyFill="1" applyBorder="1" applyAlignment="1" applyProtection="1">
      <alignment horizontal="center" vertical="center"/>
      <protection/>
    </xf>
    <xf numFmtId="1" fontId="2" fillId="36" borderId="12" xfId="0" applyNumberFormat="1" applyFont="1" applyFill="1" applyBorder="1" applyAlignment="1" applyProtection="1">
      <alignment horizontal="center" vertical="center"/>
      <protection/>
    </xf>
    <xf numFmtId="197" fontId="2" fillId="37" borderId="16" xfId="0" applyNumberFormat="1" applyFont="1" applyFill="1" applyBorder="1" applyAlignment="1" applyProtection="1">
      <alignment horizontal="center" vertical="center"/>
      <protection/>
    </xf>
    <xf numFmtId="1" fontId="10" fillId="38" borderId="21" xfId="0" applyNumberFormat="1" applyFont="1" applyFill="1" applyBorder="1" applyAlignment="1" applyProtection="1">
      <alignment horizontal="left" vertical="top" wrapText="1"/>
      <protection/>
    </xf>
    <xf numFmtId="1" fontId="10" fillId="38" borderId="22" xfId="0" applyNumberFormat="1" applyFont="1" applyFill="1" applyBorder="1" applyAlignment="1" applyProtection="1">
      <alignment horizontal="left" vertical="top" wrapText="1"/>
      <protection/>
    </xf>
    <xf numFmtId="1" fontId="10" fillId="38" borderId="23" xfId="0" applyNumberFormat="1" applyFont="1" applyFill="1" applyBorder="1" applyAlignment="1" applyProtection="1">
      <alignment horizontal="left" vertical="top" wrapText="1"/>
      <protection/>
    </xf>
    <xf numFmtId="1" fontId="10" fillId="38" borderId="24" xfId="0" applyNumberFormat="1" applyFont="1" applyFill="1" applyBorder="1" applyAlignment="1" applyProtection="1">
      <alignment horizontal="left" vertical="top" wrapText="1"/>
      <protection/>
    </xf>
    <xf numFmtId="1" fontId="10" fillId="38" borderId="0" xfId="0" applyNumberFormat="1" applyFont="1" applyFill="1" applyBorder="1" applyAlignment="1" applyProtection="1">
      <alignment horizontal="left" vertical="top" wrapText="1"/>
      <protection/>
    </xf>
    <xf numFmtId="1" fontId="10" fillId="38" borderId="25" xfId="0" applyNumberFormat="1" applyFont="1" applyFill="1" applyBorder="1" applyAlignment="1" applyProtection="1">
      <alignment horizontal="left" vertical="top" wrapText="1"/>
      <protection/>
    </xf>
    <xf numFmtId="1" fontId="10" fillId="38" borderId="26" xfId="0" applyNumberFormat="1" applyFont="1" applyFill="1" applyBorder="1" applyAlignment="1" applyProtection="1">
      <alignment horizontal="left" vertical="top" wrapText="1"/>
      <protection/>
    </xf>
    <xf numFmtId="1" fontId="10" fillId="38" borderId="27" xfId="0" applyNumberFormat="1" applyFont="1" applyFill="1" applyBorder="1" applyAlignment="1" applyProtection="1">
      <alignment horizontal="left" vertical="top" wrapText="1"/>
      <protection/>
    </xf>
    <xf numFmtId="1" fontId="10" fillId="38" borderId="28" xfId="0" applyNumberFormat="1" applyFont="1" applyFill="1" applyBorder="1" applyAlignment="1" applyProtection="1">
      <alignment horizontal="left" vertical="top" wrapText="1"/>
      <protection/>
    </xf>
    <xf numFmtId="0" fontId="2" fillId="0" borderId="24"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2" fillId="8" borderId="24" xfId="0" applyFont="1" applyFill="1" applyBorder="1" applyAlignment="1" applyProtection="1">
      <alignment horizontal="center" vertical="center"/>
      <protection/>
    </xf>
    <xf numFmtId="0" fontId="2" fillId="8" borderId="0" xfId="0" applyFont="1" applyFill="1" applyBorder="1" applyAlignment="1" applyProtection="1">
      <alignment horizontal="center" vertical="center"/>
      <protection/>
    </xf>
    <xf numFmtId="0" fontId="0" fillId="0" borderId="0" xfId="0" applyFont="1" applyFill="1" applyAlignment="1" applyProtection="1">
      <alignment horizontal="left"/>
      <protection/>
    </xf>
    <xf numFmtId="0" fontId="0" fillId="0" borderId="0" xfId="0" applyFill="1" applyAlignment="1" applyProtection="1">
      <alignment horizontal="left"/>
      <protection/>
    </xf>
    <xf numFmtId="0" fontId="0" fillId="39" borderId="0" xfId="0" applyFont="1" applyFill="1" applyAlignment="1" applyProtection="1">
      <alignment horizontal="center"/>
      <protection/>
    </xf>
    <xf numFmtId="0" fontId="0" fillId="39" borderId="0" xfId="0" applyFill="1" applyAlignment="1" applyProtection="1">
      <alignment horizontal="center"/>
      <protection/>
    </xf>
    <xf numFmtId="0" fontId="0" fillId="8" borderId="0" xfId="0" applyFont="1" applyFill="1" applyAlignment="1" applyProtection="1">
      <alignment horizontal="center"/>
      <protection/>
    </xf>
    <xf numFmtId="0" fontId="0" fillId="8" borderId="0" xfId="0" applyFill="1" applyAlignment="1" applyProtection="1">
      <alignment horizontal="center"/>
      <protection/>
    </xf>
    <xf numFmtId="0" fontId="2" fillId="39" borderId="24" xfId="0" applyFont="1" applyFill="1" applyBorder="1" applyAlignment="1" applyProtection="1">
      <alignment horizontal="center" vertical="center"/>
      <protection/>
    </xf>
    <xf numFmtId="0" fontId="2" fillId="39" borderId="0" xfId="0" applyFont="1" applyFill="1" applyBorder="1" applyAlignment="1" applyProtection="1">
      <alignment horizontal="center" vertical="center"/>
      <protection/>
    </xf>
    <xf numFmtId="0" fontId="2" fillId="0" borderId="24"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0" fillId="34" borderId="0" xfId="0" applyFill="1" applyAlignment="1" applyProtection="1">
      <alignment horizontal="center"/>
      <protection/>
    </xf>
    <xf numFmtId="0" fontId="1" fillId="0" borderId="12" xfId="0" applyFont="1" applyFill="1" applyBorder="1" applyAlignment="1" applyProtection="1">
      <alignment horizontal="center" vertical="center"/>
      <protection/>
    </xf>
    <xf numFmtId="0" fontId="0" fillId="0" borderId="13" xfId="46" applyFont="1" applyFill="1" applyBorder="1" applyAlignment="1" applyProtection="1">
      <alignment horizontal="center" vertical="center"/>
      <protection/>
    </xf>
    <xf numFmtId="0" fontId="0" fillId="0" borderId="29" xfId="46" applyFont="1" applyFill="1" applyBorder="1" applyAlignment="1" applyProtection="1">
      <alignment horizontal="center" vertical="center"/>
      <protection/>
    </xf>
    <xf numFmtId="0" fontId="0" fillId="0" borderId="29" xfId="0" applyFill="1" applyBorder="1" applyAlignment="1">
      <alignment horizontal="center" vertical="center"/>
    </xf>
    <xf numFmtId="0" fontId="0" fillId="0" borderId="14" xfId="0" applyFill="1" applyBorder="1" applyAlignment="1">
      <alignment horizontal="center" vertical="center"/>
    </xf>
    <xf numFmtId="0" fontId="0" fillId="0" borderId="14" xfId="46" applyFont="1" applyFill="1" applyBorder="1" applyAlignment="1" applyProtection="1">
      <alignment horizontal="center" vertical="center"/>
      <protection/>
    </xf>
    <xf numFmtId="0" fontId="1" fillId="0" borderId="30" xfId="0" applyFont="1" applyFill="1" applyBorder="1" applyAlignment="1" applyProtection="1">
      <alignment horizontal="center" vertical="center"/>
      <protection/>
    </xf>
    <xf numFmtId="0" fontId="1" fillId="0" borderId="31"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5" fillId="0" borderId="30" xfId="46" applyFont="1" applyFill="1" applyBorder="1" applyAlignment="1" applyProtection="1">
      <alignment horizontal="center" vertical="center" wrapText="1"/>
      <protection locked="0"/>
    </xf>
    <xf numFmtId="0" fontId="5" fillId="0" borderId="31" xfId="46" applyFont="1" applyFill="1" applyBorder="1" applyAlignment="1" applyProtection="1">
      <alignment horizontal="center" vertical="center" wrapText="1"/>
      <protection locked="0"/>
    </xf>
    <xf numFmtId="0" fontId="5" fillId="0" borderId="15" xfId="46" applyFont="1" applyFill="1" applyBorder="1" applyAlignment="1" applyProtection="1">
      <alignment horizontal="center" vertical="center" wrapText="1"/>
      <protection locked="0"/>
    </xf>
    <xf numFmtId="0" fontId="0" fillId="0" borderId="13" xfId="0" applyFill="1" applyBorder="1" applyAlignment="1" applyProtection="1">
      <alignment horizontal="center"/>
      <protection/>
    </xf>
    <xf numFmtId="0" fontId="0" fillId="0" borderId="14" xfId="0" applyFill="1" applyBorder="1" applyAlignment="1" applyProtection="1">
      <alignment horizont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ordonnées LAT"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ableau Fichier Obstacles" xfId="56"/>
    <cellStyle name="Texte explicatif" xfId="57"/>
    <cellStyle name="Titre" xfId="58"/>
    <cellStyle name="Titre 1" xfId="59"/>
    <cellStyle name="Titre 2" xfId="60"/>
    <cellStyle name="Titre 3" xfId="61"/>
    <cellStyle name="Titre 4" xfId="62"/>
    <cellStyle name="Total" xfId="63"/>
    <cellStyle name="Vérification" xfId="64"/>
  </cellStyles>
  <dxfs count="19">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74"/>
  <sheetViews>
    <sheetView showZeros="0" tabSelected="1" view="pageLayout" zoomScaleNormal="89" workbookViewId="0" topLeftCell="A128">
      <selection activeCell="C151" sqref="C151"/>
    </sheetView>
  </sheetViews>
  <sheetFormatPr defaultColWidth="11.421875" defaultRowHeight="12.75"/>
  <cols>
    <col min="1" max="1" width="5.140625" style="12" bestFit="1" customWidth="1"/>
    <col min="2" max="2" width="27.28125" style="13" customWidth="1"/>
    <col min="3" max="3" width="14.7109375" style="13" customWidth="1"/>
    <col min="4" max="6" width="7.7109375" style="12" customWidth="1"/>
    <col min="7" max="7" width="14.7109375" style="12" customWidth="1"/>
    <col min="8" max="10" width="7.7109375" style="12" customWidth="1"/>
    <col min="11" max="13" width="14.7109375" style="12" customWidth="1"/>
    <col min="14" max="15" width="7.7109375" style="12" customWidth="1"/>
    <col min="16" max="17" width="14.7109375" style="12" customWidth="1"/>
    <col min="18" max="18" width="5.28125" style="13" customWidth="1"/>
    <col min="19" max="19" width="12.28125" style="13" customWidth="1"/>
    <col min="20" max="16384" width="11.421875" style="13" customWidth="1"/>
  </cols>
  <sheetData>
    <row r="1" spans="14:15" ht="12.75">
      <c r="N1" s="1"/>
      <c r="O1" s="1"/>
    </row>
    <row r="2" spans="2:27" ht="15.75">
      <c r="B2" s="14" t="s">
        <v>7</v>
      </c>
      <c r="C2" s="46">
        <v>1813.234955</v>
      </c>
      <c r="D2" s="15" t="s">
        <v>11</v>
      </c>
      <c r="F2" s="130" t="s">
        <v>351</v>
      </c>
      <c r="G2" s="130"/>
      <c r="H2" s="130"/>
      <c r="I2" s="124" t="s">
        <v>344</v>
      </c>
      <c r="J2" s="125"/>
      <c r="K2" s="125"/>
      <c r="L2" s="122" t="s">
        <v>346</v>
      </c>
      <c r="M2" s="123"/>
      <c r="N2" s="123"/>
      <c r="O2" s="143" t="s">
        <v>369</v>
      </c>
      <c r="P2" s="144"/>
      <c r="Q2" s="1"/>
      <c r="R2" s="1"/>
      <c r="S2" s="47"/>
      <c r="T2" s="12"/>
      <c r="V2" s="120"/>
      <c r="W2" s="121"/>
      <c r="X2" s="121"/>
      <c r="Y2" s="121"/>
      <c r="Z2" s="121"/>
      <c r="AA2" s="121"/>
    </row>
    <row r="3" ht="12.75">
      <c r="C3" s="16"/>
    </row>
    <row r="4" spans="1:17" ht="15.75" customHeight="1">
      <c r="A4" s="137" t="s">
        <v>0</v>
      </c>
      <c r="B4" s="137" t="s">
        <v>1</v>
      </c>
      <c r="C4" s="140" t="s">
        <v>10</v>
      </c>
      <c r="D4" s="132" t="s">
        <v>4</v>
      </c>
      <c r="E4" s="133"/>
      <c r="F4" s="133"/>
      <c r="G4" s="133"/>
      <c r="H4" s="133"/>
      <c r="I4" s="133"/>
      <c r="J4" s="133"/>
      <c r="K4" s="136"/>
      <c r="L4" s="95" t="s">
        <v>368</v>
      </c>
      <c r="M4" s="18">
        <v>9</v>
      </c>
      <c r="N4" s="131" t="s">
        <v>13</v>
      </c>
      <c r="O4" s="131"/>
      <c r="P4" s="95" t="s">
        <v>368</v>
      </c>
      <c r="Q4" s="18">
        <v>27</v>
      </c>
    </row>
    <row r="5" spans="1:17" ht="15.75" customHeight="1">
      <c r="A5" s="138"/>
      <c r="B5" s="138"/>
      <c r="C5" s="141"/>
      <c r="D5" s="132" t="s">
        <v>5</v>
      </c>
      <c r="E5" s="133"/>
      <c r="F5" s="134"/>
      <c r="G5" s="135"/>
      <c r="H5" s="132" t="s">
        <v>6</v>
      </c>
      <c r="I5" s="133"/>
      <c r="J5" s="134"/>
      <c r="K5" s="135"/>
      <c r="L5" s="17" t="s">
        <v>2</v>
      </c>
      <c r="M5" s="17" t="s">
        <v>3</v>
      </c>
      <c r="N5" s="17" t="s">
        <v>11</v>
      </c>
      <c r="O5" s="17" t="s">
        <v>12</v>
      </c>
      <c r="P5" s="17" t="s">
        <v>2</v>
      </c>
      <c r="Q5" s="17" t="s">
        <v>3</v>
      </c>
    </row>
    <row r="6" spans="1:17" ht="15.75" customHeight="1">
      <c r="A6" s="139"/>
      <c r="B6" s="139"/>
      <c r="C6" s="142"/>
      <c r="D6" s="63" t="s">
        <v>18</v>
      </c>
      <c r="E6" s="63" t="s">
        <v>16</v>
      </c>
      <c r="F6" s="64" t="s">
        <v>14</v>
      </c>
      <c r="G6" s="63" t="s">
        <v>15</v>
      </c>
      <c r="H6" s="63" t="s">
        <v>17</v>
      </c>
      <c r="I6" s="63" t="s">
        <v>16</v>
      </c>
      <c r="J6" s="64" t="s">
        <v>14</v>
      </c>
      <c r="K6" s="63" t="s">
        <v>15</v>
      </c>
      <c r="L6" s="17"/>
      <c r="M6" s="17"/>
      <c r="N6" s="17"/>
      <c r="O6" s="17"/>
      <c r="P6" s="17"/>
      <c r="Q6" s="17"/>
    </row>
    <row r="7" ht="3.75" customHeight="1"/>
    <row r="8" spans="1:19" s="19" customFormat="1" ht="15.75" customHeight="1">
      <c r="A8" s="62">
        <v>1</v>
      </c>
      <c r="B8" s="4" t="s">
        <v>207</v>
      </c>
      <c r="C8" s="5" t="s">
        <v>208</v>
      </c>
      <c r="D8" s="5" t="s">
        <v>8</v>
      </c>
      <c r="E8" s="54" t="s">
        <v>20</v>
      </c>
      <c r="F8" s="7" t="s">
        <v>21</v>
      </c>
      <c r="G8" s="55">
        <v>19.3071</v>
      </c>
      <c r="H8" s="5" t="s">
        <v>9</v>
      </c>
      <c r="I8" s="7" t="s">
        <v>24</v>
      </c>
      <c r="J8" s="7" t="s">
        <v>27</v>
      </c>
      <c r="K8" s="55">
        <v>54.1737</v>
      </c>
      <c r="L8" s="11">
        <v>-662.138</v>
      </c>
      <c r="M8" s="10">
        <v>252.9</v>
      </c>
      <c r="N8" s="10">
        <v>195.5</v>
      </c>
      <c r="O8" s="100">
        <f>$N8*3.2808</f>
        <v>641.3964000000001</v>
      </c>
      <c r="P8" s="27">
        <f aca="true" t="shared" si="0" ref="P8:P29">IF(L8&lt;&gt;"",-L8-$C$2,"")</f>
        <v>-1151.096955</v>
      </c>
      <c r="Q8" s="26">
        <f aca="true" t="shared" si="1" ref="Q8:Q37">IF(M8&lt;&gt;"",-M8,"")</f>
        <v>-252.9</v>
      </c>
      <c r="S8" s="20"/>
    </row>
    <row r="9" spans="1:19" s="19" customFormat="1" ht="15.75" customHeight="1">
      <c r="A9" s="62">
        <v>2</v>
      </c>
      <c r="B9" s="4" t="s">
        <v>110</v>
      </c>
      <c r="C9" s="5" t="s">
        <v>111</v>
      </c>
      <c r="D9" s="5" t="s">
        <v>8</v>
      </c>
      <c r="E9" s="54" t="s">
        <v>20</v>
      </c>
      <c r="F9" s="54" t="s">
        <v>21</v>
      </c>
      <c r="G9" s="55">
        <v>33.9669</v>
      </c>
      <c r="H9" s="5" t="s">
        <v>9</v>
      </c>
      <c r="I9" s="7" t="s">
        <v>24</v>
      </c>
      <c r="J9" s="7" t="s">
        <v>27</v>
      </c>
      <c r="K9" s="55">
        <v>1.5899</v>
      </c>
      <c r="L9" s="10">
        <v>397.637</v>
      </c>
      <c r="M9" s="10">
        <v>-231.472</v>
      </c>
      <c r="N9" s="10">
        <v>189.23</v>
      </c>
      <c r="O9" s="100">
        <f aca="true" t="shared" si="2" ref="O9:O72">$N9*3.2808</f>
        <v>620.825784</v>
      </c>
      <c r="P9" s="11">
        <f t="shared" si="0"/>
        <v>-2210.871955</v>
      </c>
      <c r="Q9" s="26">
        <f t="shared" si="1"/>
        <v>231.472</v>
      </c>
      <c r="S9" s="20"/>
    </row>
    <row r="10" spans="1:19" s="19" customFormat="1" ht="15.75" customHeight="1">
      <c r="A10" s="62">
        <v>3</v>
      </c>
      <c r="B10" s="4" t="s">
        <v>213</v>
      </c>
      <c r="C10" s="5" t="s">
        <v>214</v>
      </c>
      <c r="D10" s="5" t="s">
        <v>8</v>
      </c>
      <c r="E10" s="7" t="s">
        <v>20</v>
      </c>
      <c r="F10" s="7" t="s">
        <v>21</v>
      </c>
      <c r="G10" s="55">
        <v>21.9793</v>
      </c>
      <c r="H10" s="5" t="s">
        <v>9</v>
      </c>
      <c r="I10" s="7" t="s">
        <v>24</v>
      </c>
      <c r="J10" s="7" t="s">
        <v>48</v>
      </c>
      <c r="K10" s="55">
        <v>4.0617</v>
      </c>
      <c r="L10" s="10">
        <v>-866.372</v>
      </c>
      <c r="M10" s="10">
        <v>176.339</v>
      </c>
      <c r="N10" s="10">
        <v>181.72</v>
      </c>
      <c r="O10" s="100">
        <f t="shared" si="2"/>
        <v>596.1869760000001</v>
      </c>
      <c r="P10" s="27">
        <f t="shared" si="0"/>
        <v>-946.8629549999999</v>
      </c>
      <c r="Q10" s="26">
        <f t="shared" si="1"/>
        <v>-176.339</v>
      </c>
      <c r="S10" s="20"/>
    </row>
    <row r="11" spans="1:19" s="19" customFormat="1" ht="15.75" customHeight="1">
      <c r="A11" s="62">
        <v>4</v>
      </c>
      <c r="B11" s="4" t="s">
        <v>217</v>
      </c>
      <c r="C11" s="5" t="s">
        <v>218</v>
      </c>
      <c r="D11" s="5" t="s">
        <v>8</v>
      </c>
      <c r="E11" s="7" t="s">
        <v>20</v>
      </c>
      <c r="F11" s="7" t="s">
        <v>21</v>
      </c>
      <c r="G11" s="55">
        <v>21.8114</v>
      </c>
      <c r="H11" s="5" t="s">
        <v>9</v>
      </c>
      <c r="I11" s="7" t="s">
        <v>24</v>
      </c>
      <c r="J11" s="7" t="s">
        <v>48</v>
      </c>
      <c r="K11" s="55">
        <v>4.2408</v>
      </c>
      <c r="L11" s="10">
        <v>-869.873</v>
      </c>
      <c r="M11" s="10">
        <v>181.633</v>
      </c>
      <c r="N11" s="10">
        <v>179.42</v>
      </c>
      <c r="O11" s="100">
        <f t="shared" si="2"/>
        <v>588.641136</v>
      </c>
      <c r="P11" s="27">
        <f t="shared" si="0"/>
        <v>-943.3619549999999</v>
      </c>
      <c r="Q11" s="26">
        <f t="shared" si="1"/>
        <v>-181.633</v>
      </c>
      <c r="S11" s="20"/>
    </row>
    <row r="12" spans="1:19" s="19" customFormat="1" ht="15.75" customHeight="1">
      <c r="A12" s="62">
        <v>5</v>
      </c>
      <c r="B12" s="4" t="s">
        <v>288</v>
      </c>
      <c r="C12" s="5" t="s">
        <v>289</v>
      </c>
      <c r="D12" s="5" t="s">
        <v>8</v>
      </c>
      <c r="E12" s="7" t="s">
        <v>20</v>
      </c>
      <c r="F12" s="7" t="s">
        <v>21</v>
      </c>
      <c r="G12" s="55">
        <v>14.8723</v>
      </c>
      <c r="H12" s="5" t="s">
        <v>9</v>
      </c>
      <c r="I12" s="7" t="s">
        <v>24</v>
      </c>
      <c r="J12" s="7" t="s">
        <v>48</v>
      </c>
      <c r="K12" s="55">
        <v>45.9851</v>
      </c>
      <c r="L12" s="10">
        <v>-1715.556</v>
      </c>
      <c r="M12" s="10">
        <v>420.892</v>
      </c>
      <c r="N12" s="10">
        <v>206.02</v>
      </c>
      <c r="O12" s="100">
        <f t="shared" si="2"/>
        <v>675.910416</v>
      </c>
      <c r="P12" s="27">
        <f t="shared" si="0"/>
        <v>-97.67895499999986</v>
      </c>
      <c r="Q12" s="26">
        <f t="shared" si="1"/>
        <v>-420.892</v>
      </c>
      <c r="S12" s="20"/>
    </row>
    <row r="13" spans="1:19" s="19" customFormat="1" ht="15.75" customHeight="1">
      <c r="A13" s="62">
        <v>6</v>
      </c>
      <c r="B13" s="4" t="s">
        <v>253</v>
      </c>
      <c r="C13" s="5" t="s">
        <v>254</v>
      </c>
      <c r="D13" s="5" t="s">
        <v>8</v>
      </c>
      <c r="E13" s="7" t="s">
        <v>20</v>
      </c>
      <c r="F13" s="7" t="s">
        <v>23</v>
      </c>
      <c r="G13" s="55">
        <v>44.0614</v>
      </c>
      <c r="H13" s="5" t="s">
        <v>9</v>
      </c>
      <c r="I13" s="7" t="s">
        <v>24</v>
      </c>
      <c r="J13" s="7" t="s">
        <v>48</v>
      </c>
      <c r="K13" s="55">
        <v>27.7833</v>
      </c>
      <c r="L13" s="10">
        <v>-1316.14658</v>
      </c>
      <c r="M13" s="10">
        <v>1361.358366</v>
      </c>
      <c r="N13" s="10">
        <v>217.51</v>
      </c>
      <c r="O13" s="100">
        <f t="shared" si="2"/>
        <v>713.606808</v>
      </c>
      <c r="P13" s="27">
        <f t="shared" si="0"/>
        <v>-497.0883749999998</v>
      </c>
      <c r="Q13" s="26">
        <f t="shared" si="1"/>
        <v>-1361.358366</v>
      </c>
      <c r="S13" s="20"/>
    </row>
    <row r="14" spans="1:19" s="19" customFormat="1" ht="15.75" customHeight="1">
      <c r="A14" s="62">
        <v>7</v>
      </c>
      <c r="B14" s="4" t="s">
        <v>230</v>
      </c>
      <c r="C14" s="5" t="s">
        <v>231</v>
      </c>
      <c r="D14" s="5" t="s">
        <v>8</v>
      </c>
      <c r="E14" s="7" t="s">
        <v>20</v>
      </c>
      <c r="F14" s="7" t="s">
        <v>23</v>
      </c>
      <c r="G14" s="55">
        <v>50.1587</v>
      </c>
      <c r="H14" s="5" t="s">
        <v>9</v>
      </c>
      <c r="I14" s="7" t="s">
        <v>24</v>
      </c>
      <c r="J14" s="7" t="s">
        <v>48</v>
      </c>
      <c r="K14" s="55">
        <v>14.1391</v>
      </c>
      <c r="L14" s="10">
        <v>-1043.161013</v>
      </c>
      <c r="M14" s="10">
        <v>1164.892747</v>
      </c>
      <c r="N14" s="10">
        <v>202.28</v>
      </c>
      <c r="O14" s="100">
        <f t="shared" si="2"/>
        <v>663.640224</v>
      </c>
      <c r="P14" s="27">
        <f t="shared" si="0"/>
        <v>-770.073942</v>
      </c>
      <c r="Q14" s="26">
        <f t="shared" si="1"/>
        <v>-1164.892747</v>
      </c>
      <c r="S14" s="20"/>
    </row>
    <row r="15" spans="1:19" s="19" customFormat="1" ht="15.75" customHeight="1">
      <c r="A15" s="62">
        <v>8</v>
      </c>
      <c r="B15" s="4" t="s">
        <v>130</v>
      </c>
      <c r="C15" s="5" t="s">
        <v>131</v>
      </c>
      <c r="D15" s="5" t="s">
        <v>8</v>
      </c>
      <c r="E15" s="54" t="s">
        <v>20</v>
      </c>
      <c r="F15" s="7" t="s">
        <v>21</v>
      </c>
      <c r="G15" s="55">
        <v>49.421</v>
      </c>
      <c r="H15" s="5" t="s">
        <v>9</v>
      </c>
      <c r="I15" s="7" t="s">
        <v>24</v>
      </c>
      <c r="J15" s="7" t="s">
        <v>27</v>
      </c>
      <c r="K15" s="55">
        <v>14.6969</v>
      </c>
      <c r="L15" s="10">
        <v>116.030148</v>
      </c>
      <c r="M15" s="10">
        <v>-700.718523</v>
      </c>
      <c r="N15" s="10">
        <v>206.78</v>
      </c>
      <c r="O15" s="100">
        <f t="shared" si="2"/>
        <v>678.403824</v>
      </c>
      <c r="P15" s="11">
        <f t="shared" si="0"/>
        <v>-1929.265103</v>
      </c>
      <c r="Q15" s="26">
        <f t="shared" si="1"/>
        <v>700.718523</v>
      </c>
      <c r="S15" s="20"/>
    </row>
    <row r="16" spans="1:19" s="19" customFormat="1" ht="15.75" customHeight="1">
      <c r="A16" s="62">
        <v>9</v>
      </c>
      <c r="B16" s="4" t="s">
        <v>314</v>
      </c>
      <c r="C16" s="5" t="s">
        <v>315</v>
      </c>
      <c r="D16" s="5" t="s">
        <v>8</v>
      </c>
      <c r="E16" s="7" t="s">
        <v>20</v>
      </c>
      <c r="F16" s="7" t="s">
        <v>22</v>
      </c>
      <c r="G16" s="55">
        <v>8.3424</v>
      </c>
      <c r="H16" s="5" t="s">
        <v>9</v>
      </c>
      <c r="I16" s="7" t="s">
        <v>24</v>
      </c>
      <c r="J16" s="7" t="s">
        <v>52</v>
      </c>
      <c r="K16" s="55">
        <v>29.027</v>
      </c>
      <c r="L16" s="10">
        <v>-2642.105134</v>
      </c>
      <c r="M16" s="10">
        <v>-1204.474021</v>
      </c>
      <c r="N16" s="10">
        <v>215.19</v>
      </c>
      <c r="O16" s="100">
        <f t="shared" si="2"/>
        <v>705.995352</v>
      </c>
      <c r="P16" s="27">
        <f t="shared" si="0"/>
        <v>828.870179</v>
      </c>
      <c r="Q16" s="26">
        <f t="shared" si="1"/>
        <v>1204.474021</v>
      </c>
      <c r="S16" s="20"/>
    </row>
    <row r="17" spans="1:19" s="19" customFormat="1" ht="15.75" customHeight="1">
      <c r="A17" s="62">
        <v>10</v>
      </c>
      <c r="B17" s="4" t="s">
        <v>102</v>
      </c>
      <c r="C17" s="5" t="s">
        <v>103</v>
      </c>
      <c r="D17" s="5" t="s">
        <v>8</v>
      </c>
      <c r="E17" s="54" t="s">
        <v>20</v>
      </c>
      <c r="F17" s="54" t="s">
        <v>22</v>
      </c>
      <c r="G17" s="55">
        <v>3.6201</v>
      </c>
      <c r="H17" s="5" t="s">
        <v>9</v>
      </c>
      <c r="I17" s="7" t="s">
        <v>24</v>
      </c>
      <c r="J17" s="7" t="s">
        <v>25</v>
      </c>
      <c r="K17" s="55">
        <v>51.4783</v>
      </c>
      <c r="L17" s="10">
        <v>576.815204</v>
      </c>
      <c r="M17" s="10">
        <v>-1153.184645</v>
      </c>
      <c r="N17" s="10">
        <v>218.94</v>
      </c>
      <c r="O17" s="100">
        <f t="shared" si="2"/>
        <v>718.298352</v>
      </c>
      <c r="P17" s="11">
        <f t="shared" si="0"/>
        <v>-2390.050159</v>
      </c>
      <c r="Q17" s="26">
        <f t="shared" si="1"/>
        <v>1153.184645</v>
      </c>
      <c r="S17" s="20"/>
    </row>
    <row r="18" spans="1:19" s="19" customFormat="1" ht="15.75" customHeight="1">
      <c r="A18" s="62">
        <v>11</v>
      </c>
      <c r="B18" s="4" t="s">
        <v>106</v>
      </c>
      <c r="C18" s="5" t="s">
        <v>107</v>
      </c>
      <c r="D18" s="5" t="s">
        <v>8</v>
      </c>
      <c r="E18" s="54" t="s">
        <v>20</v>
      </c>
      <c r="F18" s="54" t="s">
        <v>21</v>
      </c>
      <c r="G18" s="55">
        <v>33.5139</v>
      </c>
      <c r="H18" s="5" t="s">
        <v>9</v>
      </c>
      <c r="I18" s="7" t="s">
        <v>24</v>
      </c>
      <c r="J18" s="7" t="s">
        <v>25</v>
      </c>
      <c r="K18" s="55">
        <v>58.608</v>
      </c>
      <c r="L18" s="10">
        <v>458.907021</v>
      </c>
      <c r="M18" s="10">
        <v>-219.28963</v>
      </c>
      <c r="N18" s="10">
        <v>190.45</v>
      </c>
      <c r="O18" s="100">
        <f t="shared" si="2"/>
        <v>624.82836</v>
      </c>
      <c r="P18" s="11">
        <f t="shared" si="0"/>
        <v>-2272.141976</v>
      </c>
      <c r="Q18" s="26">
        <f t="shared" si="1"/>
        <v>219.28963</v>
      </c>
      <c r="S18" s="20"/>
    </row>
    <row r="19" spans="1:19" s="24" customFormat="1" ht="15.75" customHeight="1">
      <c r="A19" s="62">
        <v>12</v>
      </c>
      <c r="B19" s="30" t="s">
        <v>104</v>
      </c>
      <c r="C19" s="31" t="s">
        <v>105</v>
      </c>
      <c r="D19" s="31" t="s">
        <v>8</v>
      </c>
      <c r="E19" s="65" t="s">
        <v>20</v>
      </c>
      <c r="F19" s="65" t="s">
        <v>21</v>
      </c>
      <c r="G19" s="66" t="s">
        <v>57</v>
      </c>
      <c r="H19" s="31" t="s">
        <v>9</v>
      </c>
      <c r="I19" s="67" t="s">
        <v>24</v>
      </c>
      <c r="J19" s="67" t="s">
        <v>25</v>
      </c>
      <c r="K19" s="68" t="s">
        <v>26</v>
      </c>
      <c r="L19" s="32">
        <v>458.023086</v>
      </c>
      <c r="M19" s="32">
        <v>-219.479738</v>
      </c>
      <c r="N19" s="32">
        <v>191.24</v>
      </c>
      <c r="O19" s="101">
        <f t="shared" si="2"/>
        <v>627.420192</v>
      </c>
      <c r="P19" s="50">
        <f t="shared" si="0"/>
        <v>-2271.258041</v>
      </c>
      <c r="Q19" s="51">
        <f t="shared" si="1"/>
        <v>219.479738</v>
      </c>
      <c r="S19" s="25"/>
    </row>
    <row r="20" spans="1:19" s="19" customFormat="1" ht="15.75" customHeight="1">
      <c r="A20" s="62">
        <v>13</v>
      </c>
      <c r="B20" s="4" t="s">
        <v>239</v>
      </c>
      <c r="C20" s="5" t="s">
        <v>240</v>
      </c>
      <c r="D20" s="5" t="s">
        <v>8</v>
      </c>
      <c r="E20" s="7" t="s">
        <v>20</v>
      </c>
      <c r="F20" s="7" t="s">
        <v>21</v>
      </c>
      <c r="G20" s="55">
        <v>59.0022</v>
      </c>
      <c r="H20" s="5" t="s">
        <v>9</v>
      </c>
      <c r="I20" s="7" t="s">
        <v>24</v>
      </c>
      <c r="J20" s="7" t="s">
        <v>48</v>
      </c>
      <c r="K20" s="55">
        <v>16.7413</v>
      </c>
      <c r="L20" s="10">
        <v>-1158.720202</v>
      </c>
      <c r="M20" s="10">
        <v>-959.215688</v>
      </c>
      <c r="N20" s="10">
        <v>216.1</v>
      </c>
      <c r="O20" s="100">
        <f t="shared" si="2"/>
        <v>708.9808800000001</v>
      </c>
      <c r="P20" s="27">
        <f t="shared" si="0"/>
        <v>-654.5147529999999</v>
      </c>
      <c r="Q20" s="26">
        <f t="shared" si="1"/>
        <v>959.215688</v>
      </c>
      <c r="S20" s="20"/>
    </row>
    <row r="21" spans="1:19" s="19" customFormat="1" ht="15.75" customHeight="1">
      <c r="A21" s="62">
        <v>14</v>
      </c>
      <c r="B21" s="4" t="s">
        <v>330</v>
      </c>
      <c r="C21" s="5" t="s">
        <v>331</v>
      </c>
      <c r="D21" s="5" t="s">
        <v>8</v>
      </c>
      <c r="E21" s="7" t="s">
        <v>20</v>
      </c>
      <c r="F21" s="7" t="s">
        <v>21</v>
      </c>
      <c r="G21" s="55">
        <v>49.6372</v>
      </c>
      <c r="H21" s="5" t="s">
        <v>9</v>
      </c>
      <c r="I21" s="7" t="s">
        <v>24</v>
      </c>
      <c r="J21" s="7" t="s">
        <v>56</v>
      </c>
      <c r="K21" s="55">
        <v>10.524</v>
      </c>
      <c r="L21" s="10">
        <v>-4696.453129</v>
      </c>
      <c r="M21" s="10">
        <v>-566.99886</v>
      </c>
      <c r="N21" s="10">
        <v>209.14</v>
      </c>
      <c r="O21" s="100">
        <f t="shared" si="2"/>
        <v>686.146512</v>
      </c>
      <c r="P21" s="27">
        <f t="shared" si="0"/>
        <v>2883.2181740000005</v>
      </c>
      <c r="Q21" s="26">
        <f t="shared" si="1"/>
        <v>566.99886</v>
      </c>
      <c r="S21" s="20"/>
    </row>
    <row r="22" spans="1:19" s="19" customFormat="1" ht="15.75" customHeight="1">
      <c r="A22" s="62">
        <v>15</v>
      </c>
      <c r="B22" s="4" t="s">
        <v>112</v>
      </c>
      <c r="C22" s="5" t="s">
        <v>113</v>
      </c>
      <c r="D22" s="5" t="s">
        <v>8</v>
      </c>
      <c r="E22" s="54" t="s">
        <v>20</v>
      </c>
      <c r="F22" s="54" t="s">
        <v>21</v>
      </c>
      <c r="G22" s="55">
        <v>33.3208</v>
      </c>
      <c r="H22" s="5" t="s">
        <v>9</v>
      </c>
      <c r="I22" s="7" t="s">
        <v>24</v>
      </c>
      <c r="J22" s="7" t="s">
        <v>27</v>
      </c>
      <c r="K22" s="55">
        <v>3.7758</v>
      </c>
      <c r="L22" s="10">
        <v>353.617564</v>
      </c>
      <c r="M22" s="10">
        <v>-210.203051</v>
      </c>
      <c r="N22" s="10">
        <v>185.14</v>
      </c>
      <c r="O22" s="100">
        <f t="shared" si="2"/>
        <v>607.4073119999999</v>
      </c>
      <c r="P22" s="11">
        <f t="shared" si="0"/>
        <v>-2166.852519</v>
      </c>
      <c r="Q22" s="26">
        <f t="shared" si="1"/>
        <v>210.203051</v>
      </c>
      <c r="S22" s="20"/>
    </row>
    <row r="23" spans="1:19" s="19" customFormat="1" ht="15.75" customHeight="1">
      <c r="A23" s="62">
        <v>16</v>
      </c>
      <c r="B23" s="4" t="s">
        <v>225</v>
      </c>
      <c r="C23" s="5" t="s">
        <v>227</v>
      </c>
      <c r="D23" s="5" t="s">
        <v>8</v>
      </c>
      <c r="E23" s="7" t="s">
        <v>20</v>
      </c>
      <c r="F23" s="7" t="s">
        <v>21</v>
      </c>
      <c r="G23" s="55">
        <v>38.9405</v>
      </c>
      <c r="H23" s="5" t="s">
        <v>9</v>
      </c>
      <c r="I23" s="7" t="s">
        <v>24</v>
      </c>
      <c r="J23" s="7" t="s">
        <v>48</v>
      </c>
      <c r="K23" s="55">
        <v>9.4954</v>
      </c>
      <c r="L23" s="10">
        <v>-992.653705</v>
      </c>
      <c r="M23" s="10">
        <v>-344.136299</v>
      </c>
      <c r="N23" s="10">
        <v>192.81</v>
      </c>
      <c r="O23" s="100">
        <f t="shared" si="2"/>
        <v>632.571048</v>
      </c>
      <c r="P23" s="27">
        <f t="shared" si="0"/>
        <v>-820.58125</v>
      </c>
      <c r="Q23" s="26">
        <f t="shared" si="1"/>
        <v>344.136299</v>
      </c>
      <c r="S23" s="20"/>
    </row>
    <row r="24" spans="1:19" s="19" customFormat="1" ht="15.75" customHeight="1">
      <c r="A24" s="62">
        <v>17</v>
      </c>
      <c r="B24" s="4" t="s">
        <v>225</v>
      </c>
      <c r="C24" s="5" t="s">
        <v>226</v>
      </c>
      <c r="D24" s="5" t="s">
        <v>8</v>
      </c>
      <c r="E24" s="7" t="s">
        <v>20</v>
      </c>
      <c r="F24" s="7" t="s">
        <v>21</v>
      </c>
      <c r="G24" s="55">
        <v>38.9218</v>
      </c>
      <c r="H24" s="5" t="s">
        <v>9</v>
      </c>
      <c r="I24" s="7" t="s">
        <v>24</v>
      </c>
      <c r="J24" s="7" t="s">
        <v>48</v>
      </c>
      <c r="K24" s="55">
        <v>7.9812</v>
      </c>
      <c r="L24" s="10">
        <v>-961.740154</v>
      </c>
      <c r="M24" s="10">
        <v>-344.458176</v>
      </c>
      <c r="N24" s="10">
        <v>190.11</v>
      </c>
      <c r="O24" s="100">
        <f t="shared" si="2"/>
        <v>623.712888</v>
      </c>
      <c r="P24" s="27">
        <f t="shared" si="0"/>
        <v>-851.4948009999999</v>
      </c>
      <c r="Q24" s="26">
        <f>IF(M24&lt;&gt;"",-M24,"")</f>
        <v>344.458176</v>
      </c>
      <c r="S24" s="20"/>
    </row>
    <row r="25" spans="1:19" s="19" customFormat="1" ht="15.75" customHeight="1">
      <c r="A25" s="62">
        <v>18</v>
      </c>
      <c r="B25" s="4" t="s">
        <v>322</v>
      </c>
      <c r="C25" s="5" t="s">
        <v>323</v>
      </c>
      <c r="D25" s="5" t="s">
        <v>8</v>
      </c>
      <c r="E25" s="7" t="s">
        <v>20</v>
      </c>
      <c r="F25" s="7" t="s">
        <v>21</v>
      </c>
      <c r="G25" s="55">
        <v>52.4929</v>
      </c>
      <c r="H25" s="5" t="s">
        <v>9</v>
      </c>
      <c r="I25" s="7" t="s">
        <v>24</v>
      </c>
      <c r="J25" s="7" t="s">
        <v>54</v>
      </c>
      <c r="K25" s="55">
        <v>39.9202</v>
      </c>
      <c r="L25" s="10">
        <v>-4074.485668</v>
      </c>
      <c r="M25" s="10">
        <v>-673.170235</v>
      </c>
      <c r="N25" s="10">
        <v>232.09</v>
      </c>
      <c r="O25" s="100">
        <f t="shared" si="2"/>
        <v>761.440872</v>
      </c>
      <c r="P25" s="27">
        <f>IF(L25&lt;&gt;"",-L25-$C$2,"")</f>
        <v>2261.250713</v>
      </c>
      <c r="Q25" s="26">
        <f t="shared" si="1"/>
        <v>673.170235</v>
      </c>
      <c r="S25" s="20"/>
    </row>
    <row r="26" spans="1:19" s="19" customFormat="1" ht="15.75" customHeight="1">
      <c r="A26" s="62">
        <v>19</v>
      </c>
      <c r="B26" s="4" t="s">
        <v>324</v>
      </c>
      <c r="C26" s="5" t="s">
        <v>325</v>
      </c>
      <c r="D26" s="5" t="s">
        <v>8</v>
      </c>
      <c r="E26" s="7" t="s">
        <v>20</v>
      </c>
      <c r="F26" s="7" t="s">
        <v>21</v>
      </c>
      <c r="G26" s="55">
        <v>51.7421</v>
      </c>
      <c r="H26" s="5" t="s">
        <v>9</v>
      </c>
      <c r="I26" s="7" t="s">
        <v>24</v>
      </c>
      <c r="J26" s="7" t="s">
        <v>54</v>
      </c>
      <c r="K26" s="55">
        <v>40.2018</v>
      </c>
      <c r="L26" s="10">
        <v>-4079.57104</v>
      </c>
      <c r="M26" s="10">
        <v>-649.815145</v>
      </c>
      <c r="N26" s="10">
        <v>227.57</v>
      </c>
      <c r="O26" s="100">
        <f t="shared" si="2"/>
        <v>746.611656</v>
      </c>
      <c r="P26" s="27">
        <f t="shared" si="0"/>
        <v>2266.336085</v>
      </c>
      <c r="Q26" s="26">
        <f t="shared" si="1"/>
        <v>649.815145</v>
      </c>
      <c r="S26" s="20"/>
    </row>
    <row r="27" spans="1:19" s="19" customFormat="1" ht="15.75" customHeight="1">
      <c r="A27" s="62">
        <v>20</v>
      </c>
      <c r="B27" s="4" t="s">
        <v>290</v>
      </c>
      <c r="C27" s="5" t="s">
        <v>291</v>
      </c>
      <c r="D27" s="5" t="s">
        <v>8</v>
      </c>
      <c r="E27" s="7" t="s">
        <v>20</v>
      </c>
      <c r="F27" s="7" t="s">
        <v>21</v>
      </c>
      <c r="G27" s="55">
        <v>17.6805</v>
      </c>
      <c r="H27" s="5" t="s">
        <v>9</v>
      </c>
      <c r="I27" s="7" t="s">
        <v>24</v>
      </c>
      <c r="J27" s="7" t="s">
        <v>48</v>
      </c>
      <c r="K27" s="55">
        <v>46.8406</v>
      </c>
      <c r="L27" s="10">
        <v>-1735.564334</v>
      </c>
      <c r="M27" s="10">
        <v>334.700061</v>
      </c>
      <c r="N27" s="10">
        <v>195.66</v>
      </c>
      <c r="O27" s="100">
        <f t="shared" si="2"/>
        <v>641.921328</v>
      </c>
      <c r="P27" s="27">
        <f t="shared" si="0"/>
        <v>-77.67062099999998</v>
      </c>
      <c r="Q27" s="26">
        <f t="shared" si="1"/>
        <v>-334.700061</v>
      </c>
      <c r="S27" s="20"/>
    </row>
    <row r="28" spans="1:19" s="19" customFormat="1" ht="15.75" customHeight="1">
      <c r="A28" s="62">
        <v>21</v>
      </c>
      <c r="B28" s="4" t="s">
        <v>292</v>
      </c>
      <c r="C28" s="5" t="s">
        <v>293</v>
      </c>
      <c r="D28" s="5" t="s">
        <v>8</v>
      </c>
      <c r="E28" s="7" t="s">
        <v>20</v>
      </c>
      <c r="F28" s="7" t="s">
        <v>21</v>
      </c>
      <c r="G28" s="55">
        <v>18.2731</v>
      </c>
      <c r="H28" s="5" t="s">
        <v>9</v>
      </c>
      <c r="I28" s="7" t="s">
        <v>24</v>
      </c>
      <c r="J28" s="7" t="s">
        <v>48</v>
      </c>
      <c r="K28" s="55">
        <v>51.2055</v>
      </c>
      <c r="L28" s="10">
        <v>-1825.187603</v>
      </c>
      <c r="M28" s="10">
        <v>318.996535</v>
      </c>
      <c r="N28" s="10">
        <v>191.05</v>
      </c>
      <c r="O28" s="100">
        <f t="shared" si="2"/>
        <v>626.7968400000001</v>
      </c>
      <c r="P28" s="27">
        <f t="shared" si="0"/>
        <v>11.952648000000181</v>
      </c>
      <c r="Q28" s="26">
        <f t="shared" si="1"/>
        <v>-318.996535</v>
      </c>
      <c r="S28" s="20"/>
    </row>
    <row r="29" spans="1:19" s="24" customFormat="1" ht="15.75" customHeight="1">
      <c r="A29" s="62">
        <v>22</v>
      </c>
      <c r="B29" s="30" t="s">
        <v>294</v>
      </c>
      <c r="C29" s="31" t="s">
        <v>295</v>
      </c>
      <c r="D29" s="31" t="s">
        <v>8</v>
      </c>
      <c r="E29" s="69">
        <v>48</v>
      </c>
      <c r="F29" s="69">
        <v>46</v>
      </c>
      <c r="G29" s="69">
        <v>18.2873</v>
      </c>
      <c r="H29" s="31" t="s">
        <v>9</v>
      </c>
      <c r="I29" s="67" t="s">
        <v>24</v>
      </c>
      <c r="J29" s="69">
        <v>12</v>
      </c>
      <c r="K29" s="69">
        <v>51.2935</v>
      </c>
      <c r="L29" s="32">
        <v>-1826.996283</v>
      </c>
      <c r="M29" s="32">
        <v>318.616791</v>
      </c>
      <c r="N29" s="32">
        <v>194.27</v>
      </c>
      <c r="O29" s="101">
        <f t="shared" si="2"/>
        <v>637.3610160000001</v>
      </c>
      <c r="P29" s="50">
        <f t="shared" si="0"/>
        <v>13.761328000000049</v>
      </c>
      <c r="Q29" s="51">
        <f t="shared" si="1"/>
        <v>-318.616791</v>
      </c>
      <c r="S29" s="25"/>
    </row>
    <row r="30" spans="1:19" s="19" customFormat="1" ht="15.75" customHeight="1">
      <c r="A30" s="62">
        <v>23</v>
      </c>
      <c r="B30" s="4" t="s">
        <v>132</v>
      </c>
      <c r="C30" s="5" t="s">
        <v>133</v>
      </c>
      <c r="D30" s="5" t="s">
        <v>8</v>
      </c>
      <c r="E30" s="54" t="s">
        <v>20</v>
      </c>
      <c r="F30" s="7" t="s">
        <v>21</v>
      </c>
      <c r="G30" s="55">
        <v>41.5952</v>
      </c>
      <c r="H30" s="5" t="s">
        <v>9</v>
      </c>
      <c r="I30" s="7" t="s">
        <v>24</v>
      </c>
      <c r="J30" s="7" t="s">
        <v>27</v>
      </c>
      <c r="K30" s="55">
        <v>18.4439</v>
      </c>
      <c r="L30" s="10">
        <v>46.719855</v>
      </c>
      <c r="M30" s="10">
        <v>-456.813007</v>
      </c>
      <c r="N30" s="10">
        <v>200.92</v>
      </c>
      <c r="O30" s="100">
        <f t="shared" si="2"/>
        <v>659.178336</v>
      </c>
      <c r="P30" s="11">
        <f>IF(L30&lt;&gt;"",-L30-$C$2,"")</f>
        <v>-1859.95481</v>
      </c>
      <c r="Q30" s="26">
        <f t="shared" si="1"/>
        <v>456.813007</v>
      </c>
      <c r="S30" s="20"/>
    </row>
    <row r="31" spans="1:19" s="19" customFormat="1" ht="15.75" customHeight="1">
      <c r="A31" s="62">
        <v>24</v>
      </c>
      <c r="B31" s="4" t="s">
        <v>320</v>
      </c>
      <c r="C31" s="5" t="s">
        <v>321</v>
      </c>
      <c r="D31" s="5" t="s">
        <v>8</v>
      </c>
      <c r="E31" s="7" t="s">
        <v>20</v>
      </c>
      <c r="F31" s="7" t="s">
        <v>21</v>
      </c>
      <c r="G31" s="55">
        <v>23.7817</v>
      </c>
      <c r="H31" s="5" t="s">
        <v>9</v>
      </c>
      <c r="I31" s="7" t="s">
        <v>24</v>
      </c>
      <c r="J31" s="7" t="s">
        <v>54</v>
      </c>
      <c r="K31" s="55">
        <v>39.434</v>
      </c>
      <c r="L31" s="10">
        <v>-4038.986677</v>
      </c>
      <c r="M31" s="10">
        <v>213.068698</v>
      </c>
      <c r="N31" s="10">
        <v>204.56</v>
      </c>
      <c r="O31" s="100">
        <f t="shared" si="2"/>
        <v>671.120448</v>
      </c>
      <c r="P31" s="27">
        <f aca="true" t="shared" si="3" ref="P31:P60">IF(L31&lt;&gt;"",-L31-$C$2,"")</f>
        <v>2225.751722</v>
      </c>
      <c r="Q31" s="26">
        <f t="shared" si="1"/>
        <v>-213.068698</v>
      </c>
      <c r="S31" s="20"/>
    </row>
    <row r="32" spans="1:19" s="19" customFormat="1" ht="15.75" customHeight="1">
      <c r="A32" s="62">
        <v>25</v>
      </c>
      <c r="B32" s="4" t="s">
        <v>316</v>
      </c>
      <c r="C32" s="5" t="s">
        <v>317</v>
      </c>
      <c r="D32" s="5" t="s">
        <v>8</v>
      </c>
      <c r="E32" s="7" t="s">
        <v>20</v>
      </c>
      <c r="F32" s="7" t="s">
        <v>21</v>
      </c>
      <c r="G32" s="55">
        <v>51.1415</v>
      </c>
      <c r="H32" s="5" t="s">
        <v>9</v>
      </c>
      <c r="I32" s="7" t="s">
        <v>24</v>
      </c>
      <c r="J32" s="7" t="s">
        <v>52</v>
      </c>
      <c r="K32" s="55">
        <v>44.1463</v>
      </c>
      <c r="L32" s="10">
        <v>-2935.15908</v>
      </c>
      <c r="M32" s="10">
        <v>-664.379448</v>
      </c>
      <c r="N32" s="10">
        <v>206.48</v>
      </c>
      <c r="O32" s="100">
        <f t="shared" si="2"/>
        <v>677.419584</v>
      </c>
      <c r="P32" s="27">
        <f t="shared" si="3"/>
        <v>1121.924125</v>
      </c>
      <c r="Q32" s="26">
        <f t="shared" si="1"/>
        <v>664.379448</v>
      </c>
      <c r="S32" s="20"/>
    </row>
    <row r="33" spans="1:19" s="19" customFormat="1" ht="15.75" customHeight="1">
      <c r="A33" s="62">
        <v>26</v>
      </c>
      <c r="B33" s="4" t="s">
        <v>286</v>
      </c>
      <c r="C33" s="5" t="s">
        <v>287</v>
      </c>
      <c r="D33" s="5" t="s">
        <v>8</v>
      </c>
      <c r="E33" s="7" t="s">
        <v>20</v>
      </c>
      <c r="F33" s="7" t="s">
        <v>21</v>
      </c>
      <c r="G33" s="55">
        <v>15.3259</v>
      </c>
      <c r="H33" s="5" t="s">
        <v>9</v>
      </c>
      <c r="I33" s="7" t="s">
        <v>24</v>
      </c>
      <c r="J33" s="7" t="s">
        <v>48</v>
      </c>
      <c r="K33" s="55">
        <v>44.3608</v>
      </c>
      <c r="L33" s="10">
        <v>-1682.820744</v>
      </c>
      <c r="M33" s="10">
        <v>405.903229</v>
      </c>
      <c r="N33" s="10">
        <v>217.45</v>
      </c>
      <c r="O33" s="100">
        <f t="shared" si="2"/>
        <v>713.40996</v>
      </c>
      <c r="P33" s="27">
        <f t="shared" si="3"/>
        <v>-130.4142109999998</v>
      </c>
      <c r="Q33" s="26">
        <f t="shared" si="1"/>
        <v>-405.903229</v>
      </c>
      <c r="S33" s="20"/>
    </row>
    <row r="34" spans="1:19" s="19" customFormat="1" ht="15.75" customHeight="1">
      <c r="A34" s="62">
        <v>27</v>
      </c>
      <c r="B34" s="4" t="s">
        <v>247</v>
      </c>
      <c r="C34" s="5" t="s">
        <v>248</v>
      </c>
      <c r="D34" s="5" t="s">
        <v>8</v>
      </c>
      <c r="E34" s="7" t="s">
        <v>20</v>
      </c>
      <c r="F34" s="7" t="s">
        <v>21</v>
      </c>
      <c r="G34" s="55">
        <v>59.9006</v>
      </c>
      <c r="H34" s="5" t="s">
        <v>9</v>
      </c>
      <c r="I34" s="7" t="s">
        <v>24</v>
      </c>
      <c r="J34" s="7" t="s">
        <v>48</v>
      </c>
      <c r="K34" s="55">
        <v>24.1022</v>
      </c>
      <c r="L34" s="10">
        <v>-1309.734892</v>
      </c>
      <c r="M34" s="10">
        <v>-982.563828</v>
      </c>
      <c r="N34" s="10">
        <v>205.93</v>
      </c>
      <c r="O34" s="100">
        <f t="shared" si="2"/>
        <v>675.6151440000001</v>
      </c>
      <c r="P34" s="27">
        <f t="shared" si="3"/>
        <v>-503.50006299999995</v>
      </c>
      <c r="Q34" s="26">
        <f t="shared" si="1"/>
        <v>982.563828</v>
      </c>
      <c r="S34" s="20"/>
    </row>
    <row r="35" spans="1:19" s="19" customFormat="1" ht="15.75" customHeight="1">
      <c r="A35" s="62">
        <v>28</v>
      </c>
      <c r="B35" s="4" t="s">
        <v>312</v>
      </c>
      <c r="C35" s="5" t="s">
        <v>313</v>
      </c>
      <c r="D35" s="5" t="s">
        <v>8</v>
      </c>
      <c r="E35" s="7" t="s">
        <v>20</v>
      </c>
      <c r="F35" s="7" t="s">
        <v>21</v>
      </c>
      <c r="G35" s="55">
        <v>26.971</v>
      </c>
      <c r="H35" s="5" t="s">
        <v>9</v>
      </c>
      <c r="I35" s="7" t="s">
        <v>24</v>
      </c>
      <c r="J35" s="7" t="s">
        <v>52</v>
      </c>
      <c r="K35" s="55">
        <v>19.832</v>
      </c>
      <c r="L35" s="10">
        <v>-2417.258373</v>
      </c>
      <c r="M35" s="10">
        <v>67.485408</v>
      </c>
      <c r="N35" s="10">
        <v>180.33</v>
      </c>
      <c r="O35" s="100">
        <f t="shared" si="2"/>
        <v>591.6266640000001</v>
      </c>
      <c r="P35" s="27">
        <f t="shared" si="3"/>
        <v>604.0234180000002</v>
      </c>
      <c r="Q35" s="26">
        <f t="shared" si="1"/>
        <v>-67.485408</v>
      </c>
      <c r="S35" s="20"/>
    </row>
    <row r="36" spans="1:19" s="19" customFormat="1" ht="15.75" customHeight="1">
      <c r="A36" s="62">
        <v>29</v>
      </c>
      <c r="B36" s="4" t="s">
        <v>310</v>
      </c>
      <c r="C36" s="5" t="s">
        <v>311</v>
      </c>
      <c r="D36" s="5" t="s">
        <v>8</v>
      </c>
      <c r="E36" s="7" t="s">
        <v>20</v>
      </c>
      <c r="F36" s="7" t="s">
        <v>21</v>
      </c>
      <c r="G36" s="55">
        <v>26.0023</v>
      </c>
      <c r="H36" s="5" t="s">
        <v>9</v>
      </c>
      <c r="I36" s="7" t="s">
        <v>24</v>
      </c>
      <c r="J36" s="7" t="s">
        <v>52</v>
      </c>
      <c r="K36" s="55">
        <v>16.289</v>
      </c>
      <c r="L36" s="10">
        <v>-2344.07837</v>
      </c>
      <c r="M36" s="10">
        <v>95.297473</v>
      </c>
      <c r="N36" s="10">
        <v>184.26</v>
      </c>
      <c r="O36" s="100">
        <f t="shared" si="2"/>
        <v>604.520208</v>
      </c>
      <c r="P36" s="27">
        <f t="shared" si="3"/>
        <v>530.8434150000003</v>
      </c>
      <c r="Q36" s="26">
        <f t="shared" si="1"/>
        <v>-95.297473</v>
      </c>
      <c r="S36" s="20"/>
    </row>
    <row r="37" spans="1:19" s="19" customFormat="1" ht="15.75" customHeight="1">
      <c r="A37" s="62">
        <v>30</v>
      </c>
      <c r="B37" s="4" t="s">
        <v>308</v>
      </c>
      <c r="C37" s="5" t="s">
        <v>309</v>
      </c>
      <c r="D37" s="5" t="s">
        <v>8</v>
      </c>
      <c r="E37" s="7" t="s">
        <v>20</v>
      </c>
      <c r="F37" s="7" t="s">
        <v>21</v>
      </c>
      <c r="G37" s="55">
        <v>26.4728</v>
      </c>
      <c r="H37" s="5" t="s">
        <v>9</v>
      </c>
      <c r="I37" s="7" t="s">
        <v>24</v>
      </c>
      <c r="J37" s="7" t="s">
        <v>52</v>
      </c>
      <c r="K37" s="55">
        <v>14.3544</v>
      </c>
      <c r="L37" s="10">
        <v>-2305.011774</v>
      </c>
      <c r="M37" s="10">
        <v>79.602614</v>
      </c>
      <c r="N37" s="10">
        <v>182.43</v>
      </c>
      <c r="O37" s="100">
        <f t="shared" si="2"/>
        <v>598.516344</v>
      </c>
      <c r="P37" s="27">
        <f t="shared" si="3"/>
        <v>491.77681900000016</v>
      </c>
      <c r="Q37" s="26">
        <f t="shared" si="1"/>
        <v>-79.602614</v>
      </c>
      <c r="S37" s="20"/>
    </row>
    <row r="38" spans="1:19" s="19" customFormat="1" ht="15.75" customHeight="1">
      <c r="A38" s="62">
        <v>31</v>
      </c>
      <c r="B38" s="4" t="s">
        <v>276</v>
      </c>
      <c r="C38" s="5" t="s">
        <v>277</v>
      </c>
      <c r="D38" s="5" t="s">
        <v>8</v>
      </c>
      <c r="E38" s="7" t="s">
        <v>20</v>
      </c>
      <c r="F38" s="7" t="s">
        <v>21</v>
      </c>
      <c r="G38" s="55">
        <v>20.048</v>
      </c>
      <c r="H38" s="5" t="s">
        <v>9</v>
      </c>
      <c r="I38" s="7" t="s">
        <v>24</v>
      </c>
      <c r="J38" s="7" t="s">
        <v>48</v>
      </c>
      <c r="K38" s="55">
        <v>36.0463</v>
      </c>
      <c r="L38" s="10">
        <v>-1517.386247</v>
      </c>
      <c r="M38" s="10">
        <v>255.130574</v>
      </c>
      <c r="N38" s="10">
        <v>188.66</v>
      </c>
      <c r="O38" s="100">
        <f t="shared" si="2"/>
        <v>618.955728</v>
      </c>
      <c r="P38" s="27">
        <f t="shared" si="3"/>
        <v>-295.848708</v>
      </c>
      <c r="Q38" s="26">
        <f aca="true" t="shared" si="4" ref="Q38:Q67">IF(M38&lt;&gt;"",-M38,"")</f>
        <v>-255.130574</v>
      </c>
      <c r="S38" s="20"/>
    </row>
    <row r="39" spans="1:19" s="19" customFormat="1" ht="15.75" customHeight="1">
      <c r="A39" s="62">
        <v>32</v>
      </c>
      <c r="B39" s="4" t="s">
        <v>326</v>
      </c>
      <c r="C39" s="5" t="s">
        <v>327</v>
      </c>
      <c r="D39" s="5" t="s">
        <v>8</v>
      </c>
      <c r="E39" s="7" t="s">
        <v>20</v>
      </c>
      <c r="F39" s="7" t="s">
        <v>22</v>
      </c>
      <c r="G39" s="55">
        <v>3.4973</v>
      </c>
      <c r="H39" s="5" t="s">
        <v>9</v>
      </c>
      <c r="I39" s="7" t="s">
        <v>24</v>
      </c>
      <c r="J39" s="7" t="s">
        <v>54</v>
      </c>
      <c r="K39" s="55">
        <v>52.8914</v>
      </c>
      <c r="L39" s="10">
        <v>-4348.958353</v>
      </c>
      <c r="M39" s="10">
        <v>-1005.316453</v>
      </c>
      <c r="N39" s="10">
        <v>189.01</v>
      </c>
      <c r="O39" s="100">
        <f t="shared" si="2"/>
        <v>620.104008</v>
      </c>
      <c r="P39" s="27">
        <f t="shared" si="3"/>
        <v>2535.723398</v>
      </c>
      <c r="Q39" s="26">
        <f t="shared" si="4"/>
        <v>1005.316453</v>
      </c>
      <c r="S39" s="20"/>
    </row>
    <row r="40" spans="1:19" s="19" customFormat="1" ht="15.75" customHeight="1">
      <c r="A40" s="62">
        <v>33</v>
      </c>
      <c r="B40" s="4" t="s">
        <v>300</v>
      </c>
      <c r="C40" s="5" t="s">
        <v>301</v>
      </c>
      <c r="D40" s="5" t="s">
        <v>8</v>
      </c>
      <c r="E40" s="7" t="s">
        <v>20</v>
      </c>
      <c r="F40" s="7" t="s">
        <v>21</v>
      </c>
      <c r="G40" s="55">
        <v>20.8678</v>
      </c>
      <c r="H40" s="5" t="s">
        <v>9</v>
      </c>
      <c r="I40" s="7" t="s">
        <v>24</v>
      </c>
      <c r="J40" s="7" t="s">
        <v>48</v>
      </c>
      <c r="K40" s="55">
        <v>57.9183</v>
      </c>
      <c r="L40" s="10">
        <v>-1964.517945</v>
      </c>
      <c r="M40" s="10">
        <v>242.875645</v>
      </c>
      <c r="N40" s="10">
        <v>187.96</v>
      </c>
      <c r="O40" s="100">
        <f t="shared" si="2"/>
        <v>616.659168</v>
      </c>
      <c r="P40" s="27">
        <f t="shared" si="3"/>
        <v>151.28299000000015</v>
      </c>
      <c r="Q40" s="26">
        <f t="shared" si="4"/>
        <v>-242.875645</v>
      </c>
      <c r="S40" s="20"/>
    </row>
    <row r="41" spans="1:19" s="19" customFormat="1" ht="15.75" customHeight="1">
      <c r="A41" s="62">
        <v>34</v>
      </c>
      <c r="B41" s="4" t="s">
        <v>258</v>
      </c>
      <c r="C41" s="5" t="s">
        <v>259</v>
      </c>
      <c r="D41" s="5" t="s">
        <v>8</v>
      </c>
      <c r="E41" s="7" t="s">
        <v>20</v>
      </c>
      <c r="F41" s="7" t="s">
        <v>21</v>
      </c>
      <c r="G41" s="55">
        <v>6.0416</v>
      </c>
      <c r="H41" s="5" t="s">
        <v>9</v>
      </c>
      <c r="I41" s="7" t="s">
        <v>24</v>
      </c>
      <c r="J41" s="7" t="s">
        <v>48</v>
      </c>
      <c r="K41" s="55">
        <v>29.9696</v>
      </c>
      <c r="L41" s="10">
        <v>-1380.696062</v>
      </c>
      <c r="M41" s="10">
        <v>683.959384</v>
      </c>
      <c r="N41" s="10">
        <v>195.37</v>
      </c>
      <c r="O41" s="100">
        <f t="shared" si="2"/>
        <v>640.9698960000001</v>
      </c>
      <c r="P41" s="27">
        <f t="shared" si="3"/>
        <v>-432.5388929999999</v>
      </c>
      <c r="Q41" s="26">
        <f t="shared" si="4"/>
        <v>-683.959384</v>
      </c>
      <c r="S41" s="20"/>
    </row>
    <row r="42" spans="1:19" s="19" customFormat="1" ht="15.75" customHeight="1">
      <c r="A42" s="62">
        <v>35</v>
      </c>
      <c r="B42" s="4" t="s">
        <v>174</v>
      </c>
      <c r="C42" s="5" t="s">
        <v>175</v>
      </c>
      <c r="D42" s="5" t="s">
        <v>8</v>
      </c>
      <c r="E42" s="54" t="s">
        <v>20</v>
      </c>
      <c r="F42" s="7" t="s">
        <v>21</v>
      </c>
      <c r="G42" s="55">
        <v>32.6422</v>
      </c>
      <c r="H42" s="5" t="s">
        <v>9</v>
      </c>
      <c r="I42" s="7" t="s">
        <v>24</v>
      </c>
      <c r="J42" s="7" t="s">
        <v>27</v>
      </c>
      <c r="K42" s="55">
        <v>36.8578</v>
      </c>
      <c r="L42" s="10">
        <v>-320.887459</v>
      </c>
      <c r="M42" s="10">
        <v>-169.265506</v>
      </c>
      <c r="N42" s="10">
        <v>195.04</v>
      </c>
      <c r="O42" s="100">
        <f t="shared" si="2"/>
        <v>639.887232</v>
      </c>
      <c r="P42" s="11">
        <f t="shared" si="3"/>
        <v>-1492.3474959999999</v>
      </c>
      <c r="Q42" s="26">
        <f t="shared" si="4"/>
        <v>169.265506</v>
      </c>
      <c r="S42" s="20"/>
    </row>
    <row r="43" spans="1:19" s="19" customFormat="1" ht="15.75" customHeight="1">
      <c r="A43" s="62">
        <v>36</v>
      </c>
      <c r="B43" s="4" t="s">
        <v>278</v>
      </c>
      <c r="C43" s="5" t="s">
        <v>279</v>
      </c>
      <c r="D43" s="5" t="s">
        <v>8</v>
      </c>
      <c r="E43" s="7" t="s">
        <v>20</v>
      </c>
      <c r="F43" s="7" t="s">
        <v>21</v>
      </c>
      <c r="G43" s="55">
        <v>32.1868</v>
      </c>
      <c r="H43" s="5" t="s">
        <v>9</v>
      </c>
      <c r="I43" s="7" t="s">
        <v>24</v>
      </c>
      <c r="J43" s="7" t="s">
        <v>48</v>
      </c>
      <c r="K43" s="55">
        <v>35.6068</v>
      </c>
      <c r="L43" s="10">
        <v>-1519.411769</v>
      </c>
      <c r="M43" s="10">
        <v>-119.949347</v>
      </c>
      <c r="N43" s="10">
        <v>193.42</v>
      </c>
      <c r="O43" s="100">
        <f t="shared" si="2"/>
        <v>634.572336</v>
      </c>
      <c r="P43" s="27">
        <f t="shared" si="3"/>
        <v>-293.82318599999985</v>
      </c>
      <c r="Q43" s="26">
        <f t="shared" si="4"/>
        <v>119.949347</v>
      </c>
      <c r="S43" s="20"/>
    </row>
    <row r="44" spans="1:19" s="19" customFormat="1" ht="15.75" customHeight="1">
      <c r="A44" s="62">
        <v>37</v>
      </c>
      <c r="B44" s="4" t="s">
        <v>260</v>
      </c>
      <c r="C44" s="5" t="s">
        <v>261</v>
      </c>
      <c r="D44" s="5" t="s">
        <v>8</v>
      </c>
      <c r="E44" s="7" t="s">
        <v>20</v>
      </c>
      <c r="F44" s="7" t="s">
        <v>21</v>
      </c>
      <c r="G44" s="55">
        <v>17.2194</v>
      </c>
      <c r="H44" s="5" t="s">
        <v>9</v>
      </c>
      <c r="I44" s="7" t="s">
        <v>24</v>
      </c>
      <c r="J44" s="7" t="s">
        <v>48</v>
      </c>
      <c r="K44" s="55">
        <v>29.5747</v>
      </c>
      <c r="L44" s="10">
        <v>-1382.755995</v>
      </c>
      <c r="M44" s="10">
        <v>338.609837</v>
      </c>
      <c r="N44" s="10">
        <v>189.1</v>
      </c>
      <c r="O44" s="100">
        <f t="shared" si="2"/>
        <v>620.39928</v>
      </c>
      <c r="P44" s="27">
        <f t="shared" si="3"/>
        <v>-430.4789599999999</v>
      </c>
      <c r="Q44" s="26">
        <f t="shared" si="4"/>
        <v>-338.609837</v>
      </c>
      <c r="S44" s="20"/>
    </row>
    <row r="45" spans="1:19" s="19" customFormat="1" ht="15.75" customHeight="1">
      <c r="A45" s="62">
        <v>38</v>
      </c>
      <c r="B45" s="4" t="s">
        <v>266</v>
      </c>
      <c r="C45" s="5" t="s">
        <v>267</v>
      </c>
      <c r="D45" s="5" t="s">
        <v>8</v>
      </c>
      <c r="E45" s="7" t="s">
        <v>20</v>
      </c>
      <c r="F45" s="7" t="s">
        <v>21</v>
      </c>
      <c r="G45" s="55">
        <v>18.1604</v>
      </c>
      <c r="H45" s="5" t="s">
        <v>9</v>
      </c>
      <c r="I45" s="7" t="s">
        <v>24</v>
      </c>
      <c r="J45" s="7" t="s">
        <v>48</v>
      </c>
      <c r="K45" s="55">
        <v>31.7392</v>
      </c>
      <c r="L45" s="10">
        <v>-1427.774249</v>
      </c>
      <c r="M45" s="10">
        <v>310.84972</v>
      </c>
      <c r="N45" s="10">
        <v>188.61</v>
      </c>
      <c r="O45" s="100">
        <f t="shared" si="2"/>
        <v>618.791688</v>
      </c>
      <c r="P45" s="27">
        <f t="shared" si="3"/>
        <v>-385.46070599999985</v>
      </c>
      <c r="Q45" s="26">
        <f t="shared" si="4"/>
        <v>-310.84972</v>
      </c>
      <c r="S45" s="20"/>
    </row>
    <row r="46" spans="1:19" s="19" customFormat="1" ht="15.75" customHeight="1">
      <c r="A46" s="62">
        <v>39</v>
      </c>
      <c r="B46" s="4" t="s">
        <v>272</v>
      </c>
      <c r="C46" s="5" t="s">
        <v>273</v>
      </c>
      <c r="D46" s="5" t="s">
        <v>8</v>
      </c>
      <c r="E46" s="7" t="s">
        <v>20</v>
      </c>
      <c r="F46" s="7" t="s">
        <v>21</v>
      </c>
      <c r="G46" s="55">
        <v>40.4088</v>
      </c>
      <c r="H46" s="5" t="s">
        <v>9</v>
      </c>
      <c r="I46" s="7" t="s">
        <v>24</v>
      </c>
      <c r="J46" s="7" t="s">
        <v>48</v>
      </c>
      <c r="K46" s="55">
        <v>32.5218</v>
      </c>
      <c r="L46" s="10">
        <v>-1463.896809</v>
      </c>
      <c r="M46" s="10">
        <v>-375.666598</v>
      </c>
      <c r="N46" s="10">
        <v>201.35</v>
      </c>
      <c r="O46" s="100">
        <f t="shared" si="2"/>
        <v>660.58908</v>
      </c>
      <c r="P46" s="27">
        <f t="shared" si="3"/>
        <v>-349.3381459999998</v>
      </c>
      <c r="Q46" s="26">
        <f t="shared" si="4"/>
        <v>375.666598</v>
      </c>
      <c r="S46" s="20"/>
    </row>
    <row r="47" spans="1:19" s="19" customFormat="1" ht="15.75" customHeight="1">
      <c r="A47" s="62">
        <v>40</v>
      </c>
      <c r="B47" s="4" t="s">
        <v>251</v>
      </c>
      <c r="C47" s="5" t="s">
        <v>252</v>
      </c>
      <c r="D47" s="5" t="s">
        <v>8</v>
      </c>
      <c r="E47" s="7" t="s">
        <v>20</v>
      </c>
      <c r="F47" s="7" t="s">
        <v>21</v>
      </c>
      <c r="G47" s="55">
        <v>40.9484</v>
      </c>
      <c r="H47" s="5" t="s">
        <v>9</v>
      </c>
      <c r="I47" s="7" t="s">
        <v>24</v>
      </c>
      <c r="J47" s="7" t="s">
        <v>48</v>
      </c>
      <c r="K47" s="55">
        <v>25.196</v>
      </c>
      <c r="L47" s="10">
        <v>-1314.883932</v>
      </c>
      <c r="M47" s="10">
        <v>-396.694638</v>
      </c>
      <c r="N47" s="10">
        <v>201.35</v>
      </c>
      <c r="O47" s="100">
        <f t="shared" si="2"/>
        <v>660.58908</v>
      </c>
      <c r="P47" s="27">
        <f t="shared" si="3"/>
        <v>-498.35102299999994</v>
      </c>
      <c r="Q47" s="26">
        <f t="shared" si="4"/>
        <v>396.694638</v>
      </c>
      <c r="S47" s="20"/>
    </row>
    <row r="48" spans="1:19" s="19" customFormat="1" ht="15.75" customHeight="1">
      <c r="A48" s="62">
        <v>41</v>
      </c>
      <c r="B48" s="4" t="s">
        <v>298</v>
      </c>
      <c r="C48" s="5" t="s">
        <v>299</v>
      </c>
      <c r="D48" s="5" t="s">
        <v>8</v>
      </c>
      <c r="E48" s="7" t="s">
        <v>20</v>
      </c>
      <c r="F48" s="7" t="s">
        <v>21</v>
      </c>
      <c r="G48" s="55">
        <v>44.5122</v>
      </c>
      <c r="H48" s="5" t="s">
        <v>9</v>
      </c>
      <c r="I48" s="7" t="s">
        <v>24</v>
      </c>
      <c r="J48" s="7" t="s">
        <v>48</v>
      </c>
      <c r="K48" s="55">
        <v>56.3728</v>
      </c>
      <c r="L48" s="10">
        <v>-1954.327076</v>
      </c>
      <c r="M48" s="10">
        <v>-488.10646</v>
      </c>
      <c r="N48" s="10">
        <v>197.95</v>
      </c>
      <c r="O48" s="100">
        <f t="shared" si="2"/>
        <v>649.43436</v>
      </c>
      <c r="P48" s="27">
        <f t="shared" si="3"/>
        <v>141.09212100000013</v>
      </c>
      <c r="Q48" s="26">
        <f t="shared" si="4"/>
        <v>488.10646</v>
      </c>
      <c r="S48" s="20"/>
    </row>
    <row r="49" spans="1:19" s="19" customFormat="1" ht="15.75" customHeight="1">
      <c r="A49" s="62">
        <v>42</v>
      </c>
      <c r="B49" s="4" t="s">
        <v>296</v>
      </c>
      <c r="C49" s="5" t="s">
        <v>297</v>
      </c>
      <c r="D49" s="5" t="s">
        <v>8</v>
      </c>
      <c r="E49" s="7" t="s">
        <v>20</v>
      </c>
      <c r="F49" s="7" t="s">
        <v>21</v>
      </c>
      <c r="G49" s="55">
        <v>45.0048</v>
      </c>
      <c r="H49" s="5" t="s">
        <v>9</v>
      </c>
      <c r="I49" s="7" t="s">
        <v>24</v>
      </c>
      <c r="J49" s="7" t="s">
        <v>48</v>
      </c>
      <c r="K49" s="55">
        <v>54.1815</v>
      </c>
      <c r="L49" s="10">
        <v>-1810.061456</v>
      </c>
      <c r="M49" s="10">
        <v>-504.6361</v>
      </c>
      <c r="N49" s="10">
        <v>197.91</v>
      </c>
      <c r="O49" s="100">
        <f t="shared" si="2"/>
        <v>649.303128</v>
      </c>
      <c r="P49" s="27">
        <f t="shared" si="3"/>
        <v>-3.1734989999999925</v>
      </c>
      <c r="Q49" s="26">
        <f t="shared" si="4"/>
        <v>504.6361</v>
      </c>
      <c r="S49" s="20"/>
    </row>
    <row r="50" spans="1:19" s="19" customFormat="1" ht="15.75" customHeight="1">
      <c r="A50" s="62">
        <v>43</v>
      </c>
      <c r="B50" s="4" t="s">
        <v>332</v>
      </c>
      <c r="C50" s="5" t="s">
        <v>333</v>
      </c>
      <c r="D50" s="5" t="s">
        <v>8</v>
      </c>
      <c r="E50" s="7" t="s">
        <v>20</v>
      </c>
      <c r="F50" s="7" t="s">
        <v>22</v>
      </c>
      <c r="G50" s="55">
        <v>16.1809</v>
      </c>
      <c r="H50" s="5" t="s">
        <v>9</v>
      </c>
      <c r="I50" s="7" t="s">
        <v>24</v>
      </c>
      <c r="J50" s="7" t="s">
        <v>56</v>
      </c>
      <c r="K50" s="55">
        <v>15.7005</v>
      </c>
      <c r="L50" s="10">
        <v>-4825.618499</v>
      </c>
      <c r="M50" s="10">
        <v>-1383.581539</v>
      </c>
      <c r="N50" s="10">
        <v>206.26</v>
      </c>
      <c r="O50" s="100">
        <f t="shared" si="2"/>
        <v>676.697808</v>
      </c>
      <c r="P50" s="27">
        <f t="shared" si="3"/>
        <v>3012.3835440000003</v>
      </c>
      <c r="Q50" s="26">
        <f t="shared" si="4"/>
        <v>1383.581539</v>
      </c>
      <c r="S50" s="20"/>
    </row>
    <row r="51" spans="1:19" s="19" customFormat="1" ht="15.75" customHeight="1">
      <c r="A51" s="62">
        <v>44</v>
      </c>
      <c r="B51" s="4" t="s">
        <v>164</v>
      </c>
      <c r="C51" s="5" t="s">
        <v>165</v>
      </c>
      <c r="D51" s="5" t="s">
        <v>8</v>
      </c>
      <c r="E51" s="54" t="s">
        <v>20</v>
      </c>
      <c r="F51" s="7" t="s">
        <v>21</v>
      </c>
      <c r="G51" s="55">
        <v>24.5234</v>
      </c>
      <c r="H51" s="5" t="s">
        <v>9</v>
      </c>
      <c r="I51" s="7" t="s">
        <v>24</v>
      </c>
      <c r="J51" s="7" t="s">
        <v>27</v>
      </c>
      <c r="K51" s="55">
        <v>35.8172</v>
      </c>
      <c r="L51" s="10">
        <v>-292.241097</v>
      </c>
      <c r="M51" s="10">
        <v>80.79701</v>
      </c>
      <c r="N51" s="10">
        <v>183.18</v>
      </c>
      <c r="O51" s="100">
        <f t="shared" si="2"/>
        <v>600.976944</v>
      </c>
      <c r="P51" s="11">
        <f t="shared" si="3"/>
        <v>-1520.9938579999998</v>
      </c>
      <c r="Q51" s="26">
        <f t="shared" si="4"/>
        <v>-80.79701</v>
      </c>
      <c r="S51" s="20"/>
    </row>
    <row r="52" spans="1:19" s="19" customFormat="1" ht="15.75" customHeight="1">
      <c r="A52" s="62">
        <v>45</v>
      </c>
      <c r="B52" s="4" t="s">
        <v>211</v>
      </c>
      <c r="C52" s="5" t="s">
        <v>212</v>
      </c>
      <c r="D52" s="5" t="s">
        <v>8</v>
      </c>
      <c r="E52" s="7" t="s">
        <v>20</v>
      </c>
      <c r="F52" s="7" t="s">
        <v>21</v>
      </c>
      <c r="G52" s="55">
        <v>48.332</v>
      </c>
      <c r="H52" s="5" t="s">
        <v>9</v>
      </c>
      <c r="I52" s="7" t="s">
        <v>24</v>
      </c>
      <c r="J52" s="7" t="s">
        <v>48</v>
      </c>
      <c r="K52" s="55">
        <v>1.3661</v>
      </c>
      <c r="L52" s="10">
        <v>-835.299318</v>
      </c>
      <c r="M52" s="10">
        <v>-638.982659</v>
      </c>
      <c r="N52" s="10">
        <v>205.26</v>
      </c>
      <c r="O52" s="100">
        <f t="shared" si="2"/>
        <v>673.417008</v>
      </c>
      <c r="P52" s="27">
        <f t="shared" si="3"/>
        <v>-977.9356369999999</v>
      </c>
      <c r="Q52" s="26">
        <f t="shared" si="4"/>
        <v>638.982659</v>
      </c>
      <c r="S52" s="20"/>
    </row>
    <row r="53" spans="1:19" s="19" customFormat="1" ht="15.75" customHeight="1">
      <c r="A53" s="62">
        <v>46</v>
      </c>
      <c r="B53" s="4" t="s">
        <v>201</v>
      </c>
      <c r="C53" s="5" t="s">
        <v>202</v>
      </c>
      <c r="D53" s="5" t="s">
        <v>8</v>
      </c>
      <c r="E53" s="54" t="s">
        <v>20</v>
      </c>
      <c r="F53" s="7" t="s">
        <v>21</v>
      </c>
      <c r="G53" s="55">
        <v>50.5797</v>
      </c>
      <c r="H53" s="5" t="s">
        <v>9</v>
      </c>
      <c r="I53" s="7" t="s">
        <v>24</v>
      </c>
      <c r="J53" s="7" t="s">
        <v>27</v>
      </c>
      <c r="K53" s="55">
        <v>50.6309</v>
      </c>
      <c r="L53" s="10">
        <v>-618.286826</v>
      </c>
      <c r="M53" s="10">
        <v>-714.846009</v>
      </c>
      <c r="N53" s="10">
        <v>207.78</v>
      </c>
      <c r="O53" s="100">
        <f t="shared" si="2"/>
        <v>681.684624</v>
      </c>
      <c r="P53" s="11">
        <f t="shared" si="3"/>
        <v>-1194.9481289999999</v>
      </c>
      <c r="Q53" s="26">
        <f t="shared" si="4"/>
        <v>714.846009</v>
      </c>
      <c r="S53" s="20"/>
    </row>
    <row r="54" spans="1:19" s="19" customFormat="1" ht="15.75" customHeight="1">
      <c r="A54" s="62">
        <v>47</v>
      </c>
      <c r="B54" s="4" t="s">
        <v>182</v>
      </c>
      <c r="C54" s="5" t="s">
        <v>183</v>
      </c>
      <c r="D54" s="5" t="s">
        <v>8</v>
      </c>
      <c r="E54" s="54" t="s">
        <v>20</v>
      </c>
      <c r="F54" s="54" t="s">
        <v>21</v>
      </c>
      <c r="G54" s="55">
        <v>49.5516</v>
      </c>
      <c r="H54" s="5" t="s">
        <v>9</v>
      </c>
      <c r="I54" s="7" t="s">
        <v>24</v>
      </c>
      <c r="J54" s="7" t="s">
        <v>27</v>
      </c>
      <c r="K54" s="55">
        <v>40.6737</v>
      </c>
      <c r="L54" s="10">
        <v>-414.170574</v>
      </c>
      <c r="M54" s="10">
        <v>-689.096332</v>
      </c>
      <c r="N54" s="10">
        <v>195.22</v>
      </c>
      <c r="O54" s="100">
        <f t="shared" si="2"/>
        <v>640.4777760000001</v>
      </c>
      <c r="P54" s="11">
        <f t="shared" si="3"/>
        <v>-1399.064381</v>
      </c>
      <c r="Q54" s="26">
        <f t="shared" si="4"/>
        <v>689.096332</v>
      </c>
      <c r="S54" s="20"/>
    </row>
    <row r="55" spans="1:19" s="19" customFormat="1" ht="15.75" customHeight="1">
      <c r="A55" s="62">
        <v>48</v>
      </c>
      <c r="B55" s="56" t="s">
        <v>84</v>
      </c>
      <c r="C55" s="57" t="s">
        <v>85</v>
      </c>
      <c r="D55" s="57" t="s">
        <v>8</v>
      </c>
      <c r="E55" s="70" t="s">
        <v>20</v>
      </c>
      <c r="F55" s="70" t="s">
        <v>21</v>
      </c>
      <c r="G55" s="71">
        <v>26.5774</v>
      </c>
      <c r="H55" s="57" t="s">
        <v>9</v>
      </c>
      <c r="I55" s="72" t="s">
        <v>24</v>
      </c>
      <c r="J55" s="72" t="s">
        <v>25</v>
      </c>
      <c r="K55" s="73">
        <v>33.3272</v>
      </c>
      <c r="L55" s="58">
        <v>981.202043</v>
      </c>
      <c r="M55" s="58">
        <v>-20.424968</v>
      </c>
      <c r="N55" s="58">
        <v>198.06</v>
      </c>
      <c r="O55" s="100">
        <f t="shared" si="2"/>
        <v>649.795248</v>
      </c>
      <c r="P55" s="42">
        <f t="shared" si="3"/>
        <v>-2794.436998</v>
      </c>
      <c r="Q55" s="43">
        <f t="shared" si="4"/>
        <v>20.424968</v>
      </c>
      <c r="S55" s="20"/>
    </row>
    <row r="56" spans="1:19" s="28" customFormat="1" ht="15.75" customHeight="1">
      <c r="A56" s="62">
        <v>49</v>
      </c>
      <c r="B56" s="30" t="s">
        <v>86</v>
      </c>
      <c r="C56" s="31" t="s">
        <v>87</v>
      </c>
      <c r="D56" s="31" t="s">
        <v>8</v>
      </c>
      <c r="E56" s="74">
        <v>48</v>
      </c>
      <c r="F56" s="74">
        <v>46</v>
      </c>
      <c r="G56" s="69">
        <v>26.5684</v>
      </c>
      <c r="H56" s="31" t="s">
        <v>9</v>
      </c>
      <c r="I56" s="67" t="s">
        <v>24</v>
      </c>
      <c r="J56" s="69">
        <v>10</v>
      </c>
      <c r="K56" s="69">
        <v>33.4016</v>
      </c>
      <c r="L56" s="32">
        <v>979.679692</v>
      </c>
      <c r="M56" s="32">
        <v>-20.101535</v>
      </c>
      <c r="N56" s="32">
        <v>195.83</v>
      </c>
      <c r="O56" s="101">
        <f t="shared" si="2"/>
        <v>642.4790640000001</v>
      </c>
      <c r="P56" s="50">
        <f t="shared" si="3"/>
        <v>-2792.914647</v>
      </c>
      <c r="Q56" s="51">
        <f t="shared" si="4"/>
        <v>20.101535</v>
      </c>
      <c r="S56" s="29"/>
    </row>
    <row r="57" spans="1:19" s="19" customFormat="1" ht="15.75" customHeight="1">
      <c r="A57" s="62">
        <v>50</v>
      </c>
      <c r="B57" s="4" t="s">
        <v>90</v>
      </c>
      <c r="C57" s="5" t="s">
        <v>91</v>
      </c>
      <c r="D57" s="5" t="s">
        <v>8</v>
      </c>
      <c r="E57" s="54" t="s">
        <v>20</v>
      </c>
      <c r="F57" s="7" t="s">
        <v>21</v>
      </c>
      <c r="G57" s="55">
        <v>19.0192</v>
      </c>
      <c r="H57" s="5" t="s">
        <v>9</v>
      </c>
      <c r="I57" s="7" t="s">
        <v>24</v>
      </c>
      <c r="J57" s="7" t="s">
        <v>25</v>
      </c>
      <c r="K57" s="55">
        <v>40.8251</v>
      </c>
      <c r="L57" s="10">
        <v>835.118218</v>
      </c>
      <c r="M57" s="10">
        <v>217.492323</v>
      </c>
      <c r="N57" s="10">
        <v>192.75</v>
      </c>
      <c r="O57" s="100">
        <f t="shared" si="2"/>
        <v>632.3742000000001</v>
      </c>
      <c r="P57" s="11">
        <f t="shared" si="3"/>
        <v>-2648.353173</v>
      </c>
      <c r="Q57" s="26">
        <f t="shared" si="4"/>
        <v>-217.492323</v>
      </c>
      <c r="S57" s="20"/>
    </row>
    <row r="58" spans="1:19" s="19" customFormat="1" ht="15.75" customHeight="1">
      <c r="A58" s="62">
        <v>51</v>
      </c>
      <c r="B58" s="30" t="s">
        <v>92</v>
      </c>
      <c r="C58" s="31" t="s">
        <v>93</v>
      </c>
      <c r="D58" s="31" t="s">
        <v>8</v>
      </c>
      <c r="E58" s="74">
        <v>48</v>
      </c>
      <c r="F58" s="69">
        <v>46</v>
      </c>
      <c r="G58" s="69">
        <v>19.0201</v>
      </c>
      <c r="H58" s="31" t="s">
        <v>9</v>
      </c>
      <c r="I58" s="67" t="s">
        <v>24</v>
      </c>
      <c r="J58" s="69">
        <v>10</v>
      </c>
      <c r="K58" s="69">
        <v>40.8892</v>
      </c>
      <c r="L58" s="32">
        <v>833.811117</v>
      </c>
      <c r="M58" s="32">
        <v>217.500275</v>
      </c>
      <c r="N58" s="32">
        <v>191.55</v>
      </c>
      <c r="O58" s="101">
        <f t="shared" si="2"/>
        <v>628.4372400000001</v>
      </c>
      <c r="P58" s="50">
        <f t="shared" si="3"/>
        <v>-2647.046072</v>
      </c>
      <c r="Q58" s="51">
        <f t="shared" si="4"/>
        <v>-217.500275</v>
      </c>
      <c r="S58" s="20"/>
    </row>
    <row r="59" spans="1:19" s="19" customFormat="1" ht="15.75" customHeight="1">
      <c r="A59" s="62">
        <v>52</v>
      </c>
      <c r="B59" s="4" t="s">
        <v>94</v>
      </c>
      <c r="C59" s="5" t="s">
        <v>95</v>
      </c>
      <c r="D59" s="5" t="s">
        <v>8</v>
      </c>
      <c r="E59" s="7" t="s">
        <v>20</v>
      </c>
      <c r="F59" s="7" t="s">
        <v>21</v>
      </c>
      <c r="G59" s="55">
        <v>32.086</v>
      </c>
      <c r="H59" s="5" t="s">
        <v>9</v>
      </c>
      <c r="I59" s="7" t="s">
        <v>24</v>
      </c>
      <c r="J59" s="7" t="s">
        <v>25</v>
      </c>
      <c r="K59" s="55">
        <v>43.6767</v>
      </c>
      <c r="L59" s="10">
        <v>764.921764</v>
      </c>
      <c r="M59" s="10">
        <v>-184.244099</v>
      </c>
      <c r="N59" s="10">
        <v>197.12</v>
      </c>
      <c r="O59" s="100">
        <f t="shared" si="2"/>
        <v>646.7112960000001</v>
      </c>
      <c r="P59" s="11">
        <f t="shared" si="3"/>
        <v>-2578.156719</v>
      </c>
      <c r="Q59" s="26">
        <f t="shared" si="4"/>
        <v>184.244099</v>
      </c>
      <c r="S59" s="20"/>
    </row>
    <row r="60" spans="1:19" s="36" customFormat="1" ht="15.75" customHeight="1">
      <c r="A60" s="62">
        <v>53</v>
      </c>
      <c r="B60" s="30" t="s">
        <v>96</v>
      </c>
      <c r="C60" s="31" t="s">
        <v>97</v>
      </c>
      <c r="D60" s="31" t="s">
        <v>8</v>
      </c>
      <c r="E60" s="74">
        <v>48</v>
      </c>
      <c r="F60" s="74">
        <v>46</v>
      </c>
      <c r="G60" s="69">
        <v>32.2055</v>
      </c>
      <c r="H60" s="31" t="s">
        <v>9</v>
      </c>
      <c r="I60" s="67" t="s">
        <v>24</v>
      </c>
      <c r="J60" s="69">
        <v>10</v>
      </c>
      <c r="K60" s="69">
        <v>43.7796</v>
      </c>
      <c r="L60" s="32">
        <v>762.710588</v>
      </c>
      <c r="M60" s="32">
        <v>-187.855969</v>
      </c>
      <c r="N60" s="32">
        <v>195.86</v>
      </c>
      <c r="O60" s="101">
        <f t="shared" si="2"/>
        <v>642.5774880000001</v>
      </c>
      <c r="P60" s="50">
        <f t="shared" si="3"/>
        <v>-2575.945543</v>
      </c>
      <c r="Q60" s="52">
        <f t="shared" si="4"/>
        <v>187.855969</v>
      </c>
      <c r="S60" s="37"/>
    </row>
    <row r="61" spans="1:19" s="19" customFormat="1" ht="15.75" customHeight="1">
      <c r="A61" s="62">
        <v>54</v>
      </c>
      <c r="B61" s="4" t="s">
        <v>108</v>
      </c>
      <c r="C61" s="5" t="s">
        <v>109</v>
      </c>
      <c r="D61" s="5" t="s">
        <v>8</v>
      </c>
      <c r="E61" s="54" t="s">
        <v>20</v>
      </c>
      <c r="F61" s="54" t="s">
        <v>21</v>
      </c>
      <c r="G61" s="55">
        <v>34.1015</v>
      </c>
      <c r="H61" s="5" t="s">
        <v>9</v>
      </c>
      <c r="I61" s="7" t="s">
        <v>24</v>
      </c>
      <c r="J61" s="7" t="s">
        <v>27</v>
      </c>
      <c r="K61" s="55">
        <v>0.9667</v>
      </c>
      <c r="L61" s="10">
        <v>410.228208</v>
      </c>
      <c r="M61" s="10">
        <v>-235.986554</v>
      </c>
      <c r="N61" s="10">
        <v>192.13</v>
      </c>
      <c r="O61" s="100">
        <f t="shared" si="2"/>
        <v>630.340104</v>
      </c>
      <c r="P61" s="11">
        <f aca="true" t="shared" si="5" ref="P61:P91">IF(L61&lt;&gt;"",-L61-$C$2,"")</f>
        <v>-2223.463163</v>
      </c>
      <c r="Q61" s="26">
        <f t="shared" si="4"/>
        <v>235.986554</v>
      </c>
      <c r="S61" s="20"/>
    </row>
    <row r="62" spans="1:19" s="19" customFormat="1" ht="15.75" customHeight="1">
      <c r="A62" s="62">
        <v>55</v>
      </c>
      <c r="B62" s="4" t="s">
        <v>336</v>
      </c>
      <c r="C62" s="5" t="s">
        <v>337</v>
      </c>
      <c r="D62" s="5" t="s">
        <v>8</v>
      </c>
      <c r="E62" s="7" t="s">
        <v>20</v>
      </c>
      <c r="F62" s="7" t="s">
        <v>22</v>
      </c>
      <c r="G62" s="55">
        <v>24.0488</v>
      </c>
      <c r="H62" s="5" t="s">
        <v>9</v>
      </c>
      <c r="I62" s="7" t="s">
        <v>24</v>
      </c>
      <c r="J62" s="7" t="s">
        <v>56</v>
      </c>
      <c r="K62" s="55">
        <v>43.4796</v>
      </c>
      <c r="L62" s="10">
        <v>-5399.376099</v>
      </c>
      <c r="M62" s="10">
        <v>-1610.276109</v>
      </c>
      <c r="N62" s="10">
        <v>197.29</v>
      </c>
      <c r="O62" s="100">
        <f t="shared" si="2"/>
        <v>647.269032</v>
      </c>
      <c r="P62" s="27">
        <f t="shared" si="5"/>
        <v>3586.141144</v>
      </c>
      <c r="Q62" s="26">
        <f t="shared" si="4"/>
        <v>1610.276109</v>
      </c>
      <c r="S62" s="20"/>
    </row>
    <row r="63" spans="1:19" s="19" customFormat="1" ht="15.75" customHeight="1">
      <c r="A63" s="62">
        <v>56</v>
      </c>
      <c r="B63" s="4" t="s">
        <v>334</v>
      </c>
      <c r="C63" s="5" t="s">
        <v>335</v>
      </c>
      <c r="D63" s="5" t="s">
        <v>8</v>
      </c>
      <c r="E63" s="7" t="s">
        <v>20</v>
      </c>
      <c r="F63" s="7" t="s">
        <v>22</v>
      </c>
      <c r="G63" s="55">
        <v>24.3802</v>
      </c>
      <c r="H63" s="5" t="s">
        <v>9</v>
      </c>
      <c r="I63" s="7" t="s">
        <v>24</v>
      </c>
      <c r="J63" s="7" t="s">
        <v>56</v>
      </c>
      <c r="K63" s="55">
        <v>43.4325</v>
      </c>
      <c r="L63" s="10">
        <v>-5398.689321</v>
      </c>
      <c r="M63" s="10">
        <v>-1620.524697</v>
      </c>
      <c r="N63" s="10">
        <v>197.28</v>
      </c>
      <c r="O63" s="100">
        <f t="shared" si="2"/>
        <v>647.236224</v>
      </c>
      <c r="P63" s="27">
        <f t="shared" si="5"/>
        <v>3585.454366</v>
      </c>
      <c r="Q63" s="26">
        <f t="shared" si="4"/>
        <v>1620.524697</v>
      </c>
      <c r="S63" s="20"/>
    </row>
    <row r="64" spans="1:19" s="19" customFormat="1" ht="15.75" customHeight="1">
      <c r="A64" s="62">
        <v>57</v>
      </c>
      <c r="B64" s="4" t="s">
        <v>328</v>
      </c>
      <c r="C64" s="5" t="s">
        <v>329</v>
      </c>
      <c r="D64" s="5" t="s">
        <v>8</v>
      </c>
      <c r="E64" s="7" t="s">
        <v>20</v>
      </c>
      <c r="F64" s="7" t="s">
        <v>22</v>
      </c>
      <c r="G64" s="55">
        <v>4.7255</v>
      </c>
      <c r="H64" s="5" t="s">
        <v>9</v>
      </c>
      <c r="I64" s="7" t="s">
        <v>24</v>
      </c>
      <c r="J64" s="7" t="s">
        <v>54</v>
      </c>
      <c r="K64" s="55">
        <v>56.1133</v>
      </c>
      <c r="L64" s="10">
        <v>-4415.794021</v>
      </c>
      <c r="M64" s="10">
        <v>-1041.340687</v>
      </c>
      <c r="N64" s="10">
        <v>207.32</v>
      </c>
      <c r="O64" s="100">
        <f t="shared" si="2"/>
        <v>680.175456</v>
      </c>
      <c r="P64" s="27">
        <f t="shared" si="5"/>
        <v>2602.559066</v>
      </c>
      <c r="Q64" s="26">
        <f t="shared" si="4"/>
        <v>1041.340687</v>
      </c>
      <c r="S64" s="20"/>
    </row>
    <row r="65" spans="1:19" s="19" customFormat="1" ht="15.75" customHeight="1">
      <c r="A65" s="62">
        <v>58</v>
      </c>
      <c r="B65" s="4" t="s">
        <v>19</v>
      </c>
      <c r="C65" s="5" t="s">
        <v>236</v>
      </c>
      <c r="D65" s="5" t="s">
        <v>8</v>
      </c>
      <c r="E65" s="7" t="s">
        <v>20</v>
      </c>
      <c r="F65" s="7" t="s">
        <v>21</v>
      </c>
      <c r="G65" s="55">
        <v>21.4018</v>
      </c>
      <c r="H65" s="5" t="s">
        <v>9</v>
      </c>
      <c r="I65" s="7" t="s">
        <v>24</v>
      </c>
      <c r="J65" s="7" t="s">
        <v>48</v>
      </c>
      <c r="K65" s="55">
        <v>14.8683</v>
      </c>
      <c r="L65" s="10">
        <v>-1086.388043</v>
      </c>
      <c r="M65" s="10">
        <v>200.639307</v>
      </c>
      <c r="N65" s="10">
        <v>185.21</v>
      </c>
      <c r="O65" s="100">
        <f t="shared" si="2"/>
        <v>607.636968</v>
      </c>
      <c r="P65" s="27">
        <f t="shared" si="5"/>
        <v>-726.846912</v>
      </c>
      <c r="Q65" s="26">
        <f t="shared" si="4"/>
        <v>-200.639307</v>
      </c>
      <c r="S65" s="20"/>
    </row>
    <row r="66" spans="1:19" s="19" customFormat="1" ht="15.75" customHeight="1">
      <c r="A66" s="62">
        <v>59</v>
      </c>
      <c r="B66" s="4" t="s">
        <v>256</v>
      </c>
      <c r="C66" s="5" t="s">
        <v>257</v>
      </c>
      <c r="D66" s="5" t="s">
        <v>8</v>
      </c>
      <c r="E66" s="7" t="s">
        <v>20</v>
      </c>
      <c r="F66" s="7" t="s">
        <v>21</v>
      </c>
      <c r="G66" s="55">
        <v>11.6055</v>
      </c>
      <c r="H66" s="5" t="s">
        <v>9</v>
      </c>
      <c r="I66" s="7" t="s">
        <v>24</v>
      </c>
      <c r="J66" s="7" t="s">
        <v>48</v>
      </c>
      <c r="K66" s="55">
        <v>27.8635</v>
      </c>
      <c r="L66" s="10">
        <v>-1342.749967</v>
      </c>
      <c r="M66" s="10">
        <v>510.929398</v>
      </c>
      <c r="N66" s="10">
        <v>196.23</v>
      </c>
      <c r="O66" s="100">
        <f t="shared" si="2"/>
        <v>643.791384</v>
      </c>
      <c r="P66" s="27">
        <f t="shared" si="5"/>
        <v>-470.48498799999993</v>
      </c>
      <c r="Q66" s="26">
        <f t="shared" si="4"/>
        <v>-510.929398</v>
      </c>
      <c r="S66" s="20"/>
    </row>
    <row r="67" spans="1:19" s="19" customFormat="1" ht="15.75" customHeight="1">
      <c r="A67" s="62">
        <v>60</v>
      </c>
      <c r="B67" s="4" t="s">
        <v>249</v>
      </c>
      <c r="C67" s="5" t="s">
        <v>250</v>
      </c>
      <c r="D67" s="5" t="s">
        <v>8</v>
      </c>
      <c r="E67" s="7" t="s">
        <v>20</v>
      </c>
      <c r="F67" s="7" t="s">
        <v>21</v>
      </c>
      <c r="G67" s="55">
        <v>11.9906</v>
      </c>
      <c r="H67" s="5" t="s">
        <v>9</v>
      </c>
      <c r="I67" s="7" t="s">
        <v>24</v>
      </c>
      <c r="J67" s="7" t="s">
        <v>48</v>
      </c>
      <c r="K67" s="55">
        <v>26.4583</v>
      </c>
      <c r="L67" s="10">
        <v>-1314.402957</v>
      </c>
      <c r="M67" s="10">
        <v>498.16892</v>
      </c>
      <c r="N67" s="10">
        <v>180.58</v>
      </c>
      <c r="O67" s="100">
        <f t="shared" si="2"/>
        <v>592.4468640000001</v>
      </c>
      <c r="P67" s="27">
        <f t="shared" si="5"/>
        <v>-498.8319979999999</v>
      </c>
      <c r="Q67" s="26">
        <f t="shared" si="4"/>
        <v>-498.16892</v>
      </c>
      <c r="S67" s="20"/>
    </row>
    <row r="68" spans="1:19" s="19" customFormat="1" ht="15.75" customHeight="1">
      <c r="A68" s="62">
        <v>61</v>
      </c>
      <c r="B68" s="4" t="s">
        <v>232</v>
      </c>
      <c r="C68" s="5" t="s">
        <v>233</v>
      </c>
      <c r="D68" s="5" t="s">
        <v>8</v>
      </c>
      <c r="E68" s="7" t="s">
        <v>20</v>
      </c>
      <c r="F68" s="7" t="s">
        <v>21</v>
      </c>
      <c r="G68" s="55">
        <v>23.4144</v>
      </c>
      <c r="H68" s="5" t="s">
        <v>9</v>
      </c>
      <c r="I68" s="7" t="s">
        <v>24</v>
      </c>
      <c r="J68" s="7" t="s">
        <v>48</v>
      </c>
      <c r="K68" s="55">
        <v>12.7167</v>
      </c>
      <c r="L68" s="10">
        <v>-1044.314117</v>
      </c>
      <c r="M68" s="10">
        <v>137.224592</v>
      </c>
      <c r="N68" s="10">
        <v>179.94</v>
      </c>
      <c r="O68" s="100">
        <f t="shared" si="2"/>
        <v>590.347152</v>
      </c>
      <c r="P68" s="27">
        <f t="shared" si="5"/>
        <v>-768.920838</v>
      </c>
      <c r="Q68" s="26">
        <f aca="true" t="shared" si="6" ref="Q68:Q98">IF(M68&lt;&gt;"",-M68,"")</f>
        <v>-137.224592</v>
      </c>
      <c r="S68" s="20"/>
    </row>
    <row r="69" spans="1:19" s="19" customFormat="1" ht="15.75" customHeight="1">
      <c r="A69" s="62">
        <v>62</v>
      </c>
      <c r="B69" s="4" t="s">
        <v>199</v>
      </c>
      <c r="C69" s="5" t="s">
        <v>200</v>
      </c>
      <c r="D69" s="5" t="s">
        <v>8</v>
      </c>
      <c r="E69" s="54" t="s">
        <v>20</v>
      </c>
      <c r="F69" s="7" t="s">
        <v>21</v>
      </c>
      <c r="G69" s="55">
        <v>24.0005</v>
      </c>
      <c r="H69" s="5" t="s">
        <v>9</v>
      </c>
      <c r="I69" s="7" t="s">
        <v>24</v>
      </c>
      <c r="J69" s="7" t="s">
        <v>27</v>
      </c>
      <c r="K69" s="55">
        <v>50.2939</v>
      </c>
      <c r="L69" s="10">
        <v>-587.220921</v>
      </c>
      <c r="M69" s="10">
        <v>105.661575</v>
      </c>
      <c r="N69" s="10">
        <v>182.81</v>
      </c>
      <c r="O69" s="100">
        <f t="shared" si="2"/>
        <v>599.763048</v>
      </c>
      <c r="P69" s="11">
        <f t="shared" si="5"/>
        <v>-1226.0140339999998</v>
      </c>
      <c r="Q69" s="26">
        <f t="shared" si="6"/>
        <v>-105.661575</v>
      </c>
      <c r="S69" s="20"/>
    </row>
    <row r="70" spans="1:19" s="19" customFormat="1" ht="15.75" customHeight="1">
      <c r="A70" s="62">
        <v>63</v>
      </c>
      <c r="B70" s="4" t="s">
        <v>88</v>
      </c>
      <c r="C70" s="5" t="s">
        <v>89</v>
      </c>
      <c r="D70" s="5" t="s">
        <v>8</v>
      </c>
      <c r="E70" s="54" t="s">
        <v>20</v>
      </c>
      <c r="F70" s="54" t="s">
        <v>21</v>
      </c>
      <c r="G70" s="55">
        <v>32.7539</v>
      </c>
      <c r="H70" s="5" t="s">
        <v>9</v>
      </c>
      <c r="I70" s="7" t="s">
        <v>24</v>
      </c>
      <c r="J70" s="7" t="s">
        <v>25</v>
      </c>
      <c r="K70" s="55">
        <v>35.0965</v>
      </c>
      <c r="L70" s="10">
        <v>939.426163</v>
      </c>
      <c r="M70" s="10">
        <v>-210.076404</v>
      </c>
      <c r="N70" s="10">
        <v>208.26</v>
      </c>
      <c r="O70" s="100">
        <f t="shared" si="2"/>
        <v>683.259408</v>
      </c>
      <c r="P70" s="11">
        <f t="shared" si="5"/>
        <v>-2752.661118</v>
      </c>
      <c r="Q70" s="26">
        <f t="shared" si="6"/>
        <v>210.076404</v>
      </c>
      <c r="S70" s="20"/>
    </row>
    <row r="71" spans="1:19" s="19" customFormat="1" ht="15.75" customHeight="1">
      <c r="A71" s="62">
        <v>64</v>
      </c>
      <c r="B71" s="4" t="s">
        <v>228</v>
      </c>
      <c r="C71" s="5" t="s">
        <v>229</v>
      </c>
      <c r="D71" s="5" t="s">
        <v>8</v>
      </c>
      <c r="E71" s="7" t="s">
        <v>20</v>
      </c>
      <c r="F71" s="7" t="s">
        <v>21</v>
      </c>
      <c r="G71" s="55">
        <v>17.1256</v>
      </c>
      <c r="H71" s="5" t="s">
        <v>9</v>
      </c>
      <c r="I71" s="7" t="s">
        <v>24</v>
      </c>
      <c r="J71" s="7" t="s">
        <v>48</v>
      </c>
      <c r="K71" s="55">
        <v>12.1768</v>
      </c>
      <c r="L71" s="10">
        <v>-1027.586443</v>
      </c>
      <c r="M71" s="10">
        <v>331.05544</v>
      </c>
      <c r="N71" s="10">
        <v>200.17</v>
      </c>
      <c r="O71" s="100">
        <f t="shared" si="2"/>
        <v>656.717736</v>
      </c>
      <c r="P71" s="27">
        <f t="shared" si="5"/>
        <v>-785.648512</v>
      </c>
      <c r="Q71" s="26">
        <f t="shared" si="6"/>
        <v>-331.05544</v>
      </c>
      <c r="S71" s="20"/>
    </row>
    <row r="72" spans="1:19" s="19" customFormat="1" ht="15.75" customHeight="1">
      <c r="A72" s="62">
        <v>65</v>
      </c>
      <c r="B72" s="4" t="s">
        <v>243</v>
      </c>
      <c r="C72" s="5" t="s">
        <v>244</v>
      </c>
      <c r="D72" s="5" t="s">
        <v>8</v>
      </c>
      <c r="E72" s="7" t="s">
        <v>20</v>
      </c>
      <c r="F72" s="7" t="s">
        <v>21</v>
      </c>
      <c r="G72" s="55">
        <v>49.1189</v>
      </c>
      <c r="H72" s="5" t="s">
        <v>9</v>
      </c>
      <c r="I72" s="7" t="s">
        <v>24</v>
      </c>
      <c r="J72" s="7" t="s">
        <v>48</v>
      </c>
      <c r="K72" s="55">
        <v>19.3815</v>
      </c>
      <c r="L72" s="10">
        <v>-1203.647669</v>
      </c>
      <c r="M72" s="10">
        <v>-652.474406</v>
      </c>
      <c r="N72" s="10">
        <v>205.32</v>
      </c>
      <c r="O72" s="100">
        <f t="shared" si="2"/>
        <v>673.613856</v>
      </c>
      <c r="P72" s="27">
        <f t="shared" si="5"/>
        <v>-609.587286</v>
      </c>
      <c r="Q72" s="26">
        <f t="shared" si="6"/>
        <v>652.474406</v>
      </c>
      <c r="S72" s="20"/>
    </row>
    <row r="73" spans="1:19" s="19" customFormat="1" ht="15.75" customHeight="1">
      <c r="A73" s="62">
        <v>66</v>
      </c>
      <c r="B73" s="4" t="s">
        <v>154</v>
      </c>
      <c r="C73" s="5" t="s">
        <v>155</v>
      </c>
      <c r="D73" s="5" t="s">
        <v>8</v>
      </c>
      <c r="E73" s="54" t="s">
        <v>20</v>
      </c>
      <c r="F73" s="54" t="s">
        <v>21</v>
      </c>
      <c r="G73" s="55">
        <v>39.8353</v>
      </c>
      <c r="H73" s="5" t="s">
        <v>9</v>
      </c>
      <c r="I73" s="7" t="s">
        <v>24</v>
      </c>
      <c r="J73" s="7" t="s">
        <v>27</v>
      </c>
      <c r="K73" s="55">
        <v>30.4096</v>
      </c>
      <c r="L73" s="10">
        <v>-195.860727</v>
      </c>
      <c r="M73" s="10">
        <v>-395.249553</v>
      </c>
      <c r="N73" s="10">
        <v>189.61</v>
      </c>
      <c r="O73" s="100">
        <f aca="true" t="shared" si="7" ref="O73:O136">$N73*3.2808</f>
        <v>622.072488</v>
      </c>
      <c r="P73" s="11">
        <f t="shared" si="5"/>
        <v>-1617.374228</v>
      </c>
      <c r="Q73" s="26">
        <f t="shared" si="6"/>
        <v>395.249553</v>
      </c>
      <c r="S73" s="20"/>
    </row>
    <row r="74" spans="1:19" s="19" customFormat="1" ht="15.75" customHeight="1">
      <c r="A74" s="62">
        <v>67</v>
      </c>
      <c r="B74" s="4" t="s">
        <v>170</v>
      </c>
      <c r="C74" s="5" t="s">
        <v>171</v>
      </c>
      <c r="D74" s="5" t="s">
        <v>8</v>
      </c>
      <c r="E74" s="54" t="s">
        <v>20</v>
      </c>
      <c r="F74" s="7" t="s">
        <v>21</v>
      </c>
      <c r="G74" s="55">
        <v>39.7198</v>
      </c>
      <c r="H74" s="5" t="s">
        <v>9</v>
      </c>
      <c r="I74" s="7" t="s">
        <v>24</v>
      </c>
      <c r="J74" s="7" t="s">
        <v>27</v>
      </c>
      <c r="K74" s="55">
        <v>35.9834</v>
      </c>
      <c r="L74" s="10">
        <v>-309.483469</v>
      </c>
      <c r="M74" s="10">
        <v>-388.339662</v>
      </c>
      <c r="N74" s="10">
        <v>189.62</v>
      </c>
      <c r="O74" s="100">
        <f t="shared" si="7"/>
        <v>622.1052960000001</v>
      </c>
      <c r="P74" s="11">
        <f t="shared" si="5"/>
        <v>-1503.7514859999999</v>
      </c>
      <c r="Q74" s="26">
        <f t="shared" si="6"/>
        <v>388.339662</v>
      </c>
      <c r="S74" s="20"/>
    </row>
    <row r="75" spans="1:19" s="19" customFormat="1" ht="15.75" customHeight="1">
      <c r="A75" s="62">
        <v>68</v>
      </c>
      <c r="B75" s="4" t="s">
        <v>178</v>
      </c>
      <c r="C75" s="5" t="s">
        <v>179</v>
      </c>
      <c r="D75" s="5" t="s">
        <v>8</v>
      </c>
      <c r="E75" s="54" t="s">
        <v>20</v>
      </c>
      <c r="F75" s="7" t="s">
        <v>21</v>
      </c>
      <c r="G75" s="55">
        <v>39.4361</v>
      </c>
      <c r="H75" s="5" t="s">
        <v>9</v>
      </c>
      <c r="I75" s="7" t="s">
        <v>24</v>
      </c>
      <c r="J75" s="7" t="s">
        <v>27</v>
      </c>
      <c r="K75" s="55">
        <v>40.0695</v>
      </c>
      <c r="L75" s="10">
        <v>-392.607326</v>
      </c>
      <c r="M75" s="10">
        <v>-377.109298</v>
      </c>
      <c r="N75" s="10">
        <v>189.64</v>
      </c>
      <c r="O75" s="100">
        <f t="shared" si="7"/>
        <v>622.1709119999999</v>
      </c>
      <c r="P75" s="11">
        <f t="shared" si="5"/>
        <v>-1420.6276289999998</v>
      </c>
      <c r="Q75" s="26">
        <f t="shared" si="6"/>
        <v>377.109298</v>
      </c>
      <c r="S75" s="20"/>
    </row>
    <row r="76" spans="1:19" s="19" customFormat="1" ht="15.75" customHeight="1">
      <c r="A76" s="62">
        <v>69</v>
      </c>
      <c r="B76" s="4" t="s">
        <v>209</v>
      </c>
      <c r="C76" s="5" t="s">
        <v>210</v>
      </c>
      <c r="D76" s="5" t="s">
        <v>8</v>
      </c>
      <c r="E76" s="7" t="s">
        <v>20</v>
      </c>
      <c r="F76" s="7" t="s">
        <v>21</v>
      </c>
      <c r="G76" s="55">
        <v>41.9852</v>
      </c>
      <c r="H76" s="5" t="s">
        <v>9</v>
      </c>
      <c r="I76" s="7" t="s">
        <v>24</v>
      </c>
      <c r="J76" s="7" t="s">
        <v>27</v>
      </c>
      <c r="K76" s="55">
        <v>53.8543</v>
      </c>
      <c r="L76" s="10">
        <v>-676.236006</v>
      </c>
      <c r="M76" s="10">
        <v>-447.520174</v>
      </c>
      <c r="N76" s="10">
        <v>191.38</v>
      </c>
      <c r="O76" s="100">
        <f t="shared" si="7"/>
        <v>627.879504</v>
      </c>
      <c r="P76" s="27">
        <f t="shared" si="5"/>
        <v>-1136.9989489999998</v>
      </c>
      <c r="Q76" s="26">
        <f t="shared" si="6"/>
        <v>447.520174</v>
      </c>
      <c r="S76" s="20"/>
    </row>
    <row r="77" spans="1:19" s="19" customFormat="1" ht="15.75" customHeight="1">
      <c r="A77" s="62">
        <v>70</v>
      </c>
      <c r="B77" s="4" t="s">
        <v>100</v>
      </c>
      <c r="C77" s="5" t="s">
        <v>101</v>
      </c>
      <c r="D77" s="5" t="s">
        <v>8</v>
      </c>
      <c r="E77" s="54" t="s">
        <v>20</v>
      </c>
      <c r="F77" s="54" t="s">
        <v>21</v>
      </c>
      <c r="G77" s="55">
        <v>56.6507</v>
      </c>
      <c r="H77" s="5" t="s">
        <v>9</v>
      </c>
      <c r="I77" s="7" t="s">
        <v>24</v>
      </c>
      <c r="J77" s="7" t="s">
        <v>25</v>
      </c>
      <c r="K77" s="55">
        <v>46.4952</v>
      </c>
      <c r="L77" s="10">
        <v>684.881112</v>
      </c>
      <c r="M77" s="10">
        <v>-941.023605</v>
      </c>
      <c r="N77" s="10">
        <v>206.44</v>
      </c>
      <c r="O77" s="100">
        <f t="shared" si="7"/>
        <v>677.288352</v>
      </c>
      <c r="P77" s="11">
        <f t="shared" si="5"/>
        <v>-2498.116067</v>
      </c>
      <c r="Q77" s="26">
        <f t="shared" si="6"/>
        <v>941.023605</v>
      </c>
      <c r="S77" s="20"/>
    </row>
    <row r="78" spans="1:19" s="19" customFormat="1" ht="15.75" customHeight="1">
      <c r="A78" s="62">
        <v>71</v>
      </c>
      <c r="B78" s="4" t="s">
        <v>98</v>
      </c>
      <c r="C78" s="5" t="s">
        <v>99</v>
      </c>
      <c r="D78" s="5" t="s">
        <v>8</v>
      </c>
      <c r="E78" s="54" t="s">
        <v>20</v>
      </c>
      <c r="F78" s="54" t="s">
        <v>21</v>
      </c>
      <c r="G78" s="75">
        <v>56.9579</v>
      </c>
      <c r="H78" s="5" t="s">
        <v>9</v>
      </c>
      <c r="I78" s="7" t="s">
        <v>24</v>
      </c>
      <c r="J78" s="7" t="s">
        <v>25</v>
      </c>
      <c r="K78" s="55">
        <v>44.5022</v>
      </c>
      <c r="L78" s="10">
        <v>725.266395</v>
      </c>
      <c r="M78" s="10">
        <v>-951.710994</v>
      </c>
      <c r="N78" s="10">
        <v>203.19</v>
      </c>
      <c r="O78" s="100">
        <f t="shared" si="7"/>
        <v>666.625752</v>
      </c>
      <c r="P78" s="11">
        <f t="shared" si="5"/>
        <v>-2538.50135</v>
      </c>
      <c r="Q78" s="26">
        <f t="shared" si="6"/>
        <v>951.710994</v>
      </c>
      <c r="S78" s="20"/>
    </row>
    <row r="79" spans="1:19" s="19" customFormat="1" ht="15.75" customHeight="1">
      <c r="A79" s="62">
        <v>72</v>
      </c>
      <c r="B79" s="4" t="s">
        <v>274</v>
      </c>
      <c r="C79" s="5" t="s">
        <v>275</v>
      </c>
      <c r="D79" s="5" t="s">
        <v>8</v>
      </c>
      <c r="E79" s="7" t="s">
        <v>20</v>
      </c>
      <c r="F79" s="7" t="s">
        <v>21</v>
      </c>
      <c r="G79" s="55">
        <v>25.9662</v>
      </c>
      <c r="H79" s="5" t="s">
        <v>9</v>
      </c>
      <c r="I79" s="7" t="s">
        <v>24</v>
      </c>
      <c r="J79" s="7" t="s">
        <v>48</v>
      </c>
      <c r="K79" s="55">
        <v>35.0453</v>
      </c>
      <c r="L79" s="10">
        <v>-1502.312452</v>
      </c>
      <c r="M79" s="10">
        <v>71.801068</v>
      </c>
      <c r="N79" s="10">
        <v>181.29</v>
      </c>
      <c r="O79" s="100">
        <f t="shared" si="7"/>
        <v>594.776232</v>
      </c>
      <c r="P79" s="27">
        <f t="shared" si="5"/>
        <v>-310.922503</v>
      </c>
      <c r="Q79" s="26">
        <f t="shared" si="6"/>
        <v>-71.801068</v>
      </c>
      <c r="S79" s="20"/>
    </row>
    <row r="80" spans="1:19" s="19" customFormat="1" ht="15.75" customHeight="1">
      <c r="A80" s="62">
        <v>73</v>
      </c>
      <c r="B80" s="4" t="s">
        <v>302</v>
      </c>
      <c r="C80" s="5" t="s">
        <v>303</v>
      </c>
      <c r="D80" s="5" t="s">
        <v>8</v>
      </c>
      <c r="E80" s="7" t="s">
        <v>20</v>
      </c>
      <c r="F80" s="7" t="s">
        <v>21</v>
      </c>
      <c r="G80" s="55">
        <v>23.9781</v>
      </c>
      <c r="H80" s="5" t="s">
        <v>9</v>
      </c>
      <c r="I80" s="7" t="s">
        <v>24</v>
      </c>
      <c r="J80" s="7" t="s">
        <v>52</v>
      </c>
      <c r="K80" s="55">
        <v>0.0402</v>
      </c>
      <c r="L80" s="10">
        <v>-2010.632127</v>
      </c>
      <c r="M80" s="10">
        <v>148.113165</v>
      </c>
      <c r="N80" s="10">
        <v>178.14</v>
      </c>
      <c r="O80" s="100">
        <f t="shared" si="7"/>
        <v>584.4417119999999</v>
      </c>
      <c r="P80" s="27">
        <f t="shared" si="5"/>
        <v>197.39717200000018</v>
      </c>
      <c r="Q80" s="26">
        <f t="shared" si="6"/>
        <v>-148.113165</v>
      </c>
      <c r="S80" s="20"/>
    </row>
    <row r="81" spans="1:19" s="19" customFormat="1" ht="15.75" customHeight="1">
      <c r="A81" s="62">
        <v>74</v>
      </c>
      <c r="B81" s="4" t="s">
        <v>304</v>
      </c>
      <c r="C81" s="5" t="s">
        <v>305</v>
      </c>
      <c r="D81" s="5" t="s">
        <v>8</v>
      </c>
      <c r="E81" s="7" t="s">
        <v>20</v>
      </c>
      <c r="F81" s="7" t="s">
        <v>21</v>
      </c>
      <c r="G81" s="55">
        <v>27.0301</v>
      </c>
      <c r="H81" s="5" t="s">
        <v>9</v>
      </c>
      <c r="I81" s="7" t="s">
        <v>24</v>
      </c>
      <c r="J81" s="7" t="s">
        <v>52</v>
      </c>
      <c r="K81" s="55">
        <v>0.3712</v>
      </c>
      <c r="L81" s="10">
        <v>-2020.140858</v>
      </c>
      <c r="M81" s="10">
        <v>54.073333</v>
      </c>
      <c r="N81" s="10">
        <v>177.59</v>
      </c>
      <c r="O81" s="100">
        <f t="shared" si="7"/>
        <v>582.637272</v>
      </c>
      <c r="P81" s="27">
        <f t="shared" si="5"/>
        <v>206.90590300000008</v>
      </c>
      <c r="Q81" s="26">
        <f t="shared" si="6"/>
        <v>-54.073333</v>
      </c>
      <c r="S81" s="20"/>
    </row>
    <row r="82" spans="1:19" s="19" customFormat="1" ht="15.75" customHeight="1">
      <c r="A82" s="62">
        <v>75</v>
      </c>
      <c r="B82" s="4" t="s">
        <v>282</v>
      </c>
      <c r="C82" s="5" t="s">
        <v>283</v>
      </c>
      <c r="D82" s="5" t="s">
        <v>8</v>
      </c>
      <c r="E82" s="7" t="s">
        <v>20</v>
      </c>
      <c r="F82" s="7" t="s">
        <v>21</v>
      </c>
      <c r="G82" s="55">
        <v>32.2467</v>
      </c>
      <c r="H82" s="5" t="s">
        <v>9</v>
      </c>
      <c r="I82" s="7" t="s">
        <v>24</v>
      </c>
      <c r="J82" s="7" t="s">
        <v>48</v>
      </c>
      <c r="K82" s="55">
        <v>39.0439</v>
      </c>
      <c r="L82" s="10">
        <v>-1589.607957</v>
      </c>
      <c r="M82" s="10">
        <v>-119.74669</v>
      </c>
      <c r="N82" s="10">
        <v>180.49</v>
      </c>
      <c r="O82" s="100">
        <f t="shared" si="7"/>
        <v>592.151592</v>
      </c>
      <c r="P82" s="27">
        <f t="shared" si="5"/>
        <v>-223.62699799999996</v>
      </c>
      <c r="Q82" s="26">
        <f t="shared" si="6"/>
        <v>119.74669</v>
      </c>
      <c r="S82" s="20"/>
    </row>
    <row r="83" spans="1:19" s="19" customFormat="1" ht="15.75" customHeight="1">
      <c r="A83" s="62">
        <v>76</v>
      </c>
      <c r="B83" s="4" t="s">
        <v>264</v>
      </c>
      <c r="C83" s="5" t="s">
        <v>265</v>
      </c>
      <c r="D83" s="5" t="s">
        <v>8</v>
      </c>
      <c r="E83" s="7" t="s">
        <v>20</v>
      </c>
      <c r="F83" s="7" t="s">
        <v>21</v>
      </c>
      <c r="G83" s="55">
        <v>32.065</v>
      </c>
      <c r="H83" s="5" t="s">
        <v>9</v>
      </c>
      <c r="I83" s="7" t="s">
        <v>24</v>
      </c>
      <c r="J83" s="7" t="s">
        <v>48</v>
      </c>
      <c r="K83" s="55">
        <v>31.0707</v>
      </c>
      <c r="L83" s="10">
        <v>-1426.731158</v>
      </c>
      <c r="M83" s="10">
        <v>-118.896161</v>
      </c>
      <c r="N83" s="10">
        <v>180.34</v>
      </c>
      <c r="O83" s="100">
        <f t="shared" si="7"/>
        <v>591.659472</v>
      </c>
      <c r="P83" s="27">
        <f t="shared" si="5"/>
        <v>-386.50379699999985</v>
      </c>
      <c r="Q83" s="26">
        <f t="shared" si="6"/>
        <v>118.896161</v>
      </c>
      <c r="S83" s="20"/>
    </row>
    <row r="84" spans="1:19" s="19" customFormat="1" ht="15.75" customHeight="1">
      <c r="A84" s="62">
        <v>77</v>
      </c>
      <c r="B84" s="4" t="s">
        <v>270</v>
      </c>
      <c r="C84" s="5" t="s">
        <v>271</v>
      </c>
      <c r="D84" s="5" t="s">
        <v>8</v>
      </c>
      <c r="E84" s="7" t="s">
        <v>20</v>
      </c>
      <c r="F84" s="7" t="s">
        <v>21</v>
      </c>
      <c r="G84" s="55">
        <v>32.108</v>
      </c>
      <c r="H84" s="5" t="s">
        <v>9</v>
      </c>
      <c r="I84" s="7" t="s">
        <v>24</v>
      </c>
      <c r="J84" s="7" t="s">
        <v>48</v>
      </c>
      <c r="K84" s="55">
        <v>32.5853</v>
      </c>
      <c r="L84" s="10">
        <v>-1457.667632</v>
      </c>
      <c r="M84" s="10">
        <v>-119.317902</v>
      </c>
      <c r="N84" s="10">
        <v>180.19</v>
      </c>
      <c r="O84" s="100">
        <f t="shared" si="7"/>
        <v>591.167352</v>
      </c>
      <c r="P84" s="27">
        <f t="shared" si="5"/>
        <v>-355.567323</v>
      </c>
      <c r="Q84" s="26">
        <f t="shared" si="6"/>
        <v>119.317902</v>
      </c>
      <c r="S84" s="20"/>
    </row>
    <row r="85" spans="1:19" s="19" customFormat="1" ht="15.75" customHeight="1">
      <c r="A85" s="62">
        <v>78</v>
      </c>
      <c r="B85" s="4" t="s">
        <v>176</v>
      </c>
      <c r="C85" s="5" t="s">
        <v>177</v>
      </c>
      <c r="D85" s="5" t="s">
        <v>8</v>
      </c>
      <c r="E85" s="54" t="s">
        <v>20</v>
      </c>
      <c r="F85" s="7" t="s">
        <v>21</v>
      </c>
      <c r="G85" s="55">
        <v>31.4368</v>
      </c>
      <c r="H85" s="5" t="s">
        <v>9</v>
      </c>
      <c r="I85" s="7" t="s">
        <v>24</v>
      </c>
      <c r="J85" s="7" t="s">
        <v>27</v>
      </c>
      <c r="K85" s="55">
        <v>39.4155</v>
      </c>
      <c r="L85" s="10">
        <v>-371.97188</v>
      </c>
      <c r="M85" s="10">
        <v>-130.518478</v>
      </c>
      <c r="N85" s="10">
        <v>179.03</v>
      </c>
      <c r="O85" s="100">
        <f t="shared" si="7"/>
        <v>587.361624</v>
      </c>
      <c r="P85" s="11">
        <f t="shared" si="5"/>
        <v>-1441.2630749999998</v>
      </c>
      <c r="Q85" s="26">
        <f t="shared" si="6"/>
        <v>130.518478</v>
      </c>
      <c r="S85" s="20"/>
    </row>
    <row r="86" spans="1:19" s="19" customFormat="1" ht="15.75" customHeight="1">
      <c r="A86" s="62">
        <v>79</v>
      </c>
      <c r="B86" s="4" t="s">
        <v>158</v>
      </c>
      <c r="C86" s="5" t="s">
        <v>159</v>
      </c>
      <c r="D86" s="5" t="s">
        <v>8</v>
      </c>
      <c r="E86" s="54" t="s">
        <v>20</v>
      </c>
      <c r="F86" s="54" t="s">
        <v>21</v>
      </c>
      <c r="G86" s="55">
        <v>32.5602</v>
      </c>
      <c r="H86" s="5" t="s">
        <v>9</v>
      </c>
      <c r="I86" s="7" t="s">
        <v>24</v>
      </c>
      <c r="J86" s="7" t="s">
        <v>27</v>
      </c>
      <c r="K86" s="55">
        <v>32.2828</v>
      </c>
      <c r="L86" s="10">
        <v>-227.44744</v>
      </c>
      <c r="M86" s="10">
        <v>-169.490754</v>
      </c>
      <c r="N86" s="10">
        <v>182.46</v>
      </c>
      <c r="O86" s="100">
        <f t="shared" si="7"/>
        <v>598.614768</v>
      </c>
      <c r="P86" s="11">
        <f t="shared" si="5"/>
        <v>-1585.787515</v>
      </c>
      <c r="Q86" s="26">
        <f t="shared" si="6"/>
        <v>169.490754</v>
      </c>
      <c r="S86" s="20"/>
    </row>
    <row r="87" spans="1:19" s="19" customFormat="1" ht="15.75" customHeight="1">
      <c r="A87" s="62">
        <v>80</v>
      </c>
      <c r="B87" s="4" t="s">
        <v>116</v>
      </c>
      <c r="C87" s="5" t="s">
        <v>117</v>
      </c>
      <c r="D87" s="5" t="s">
        <v>8</v>
      </c>
      <c r="E87" s="54" t="s">
        <v>20</v>
      </c>
      <c r="F87" s="54" t="s">
        <v>21</v>
      </c>
      <c r="G87" s="55">
        <v>27.7746</v>
      </c>
      <c r="H87" s="5" t="s">
        <v>9</v>
      </c>
      <c r="I87" s="7" t="s">
        <v>24</v>
      </c>
      <c r="J87" s="7" t="s">
        <v>27</v>
      </c>
      <c r="K87" s="55">
        <v>7.8928</v>
      </c>
      <c r="L87" s="10">
        <v>274.673259</v>
      </c>
      <c r="M87" s="10">
        <v>-36.470198</v>
      </c>
      <c r="N87" s="10">
        <v>179.15</v>
      </c>
      <c r="O87" s="100">
        <f t="shared" si="7"/>
        <v>587.7553200000001</v>
      </c>
      <c r="P87" s="11">
        <f t="shared" si="5"/>
        <v>-2087.908214</v>
      </c>
      <c r="Q87" s="26">
        <f t="shared" si="6"/>
        <v>36.470198</v>
      </c>
      <c r="S87" s="20"/>
    </row>
    <row r="88" spans="1:19" s="19" customFormat="1" ht="15.75" customHeight="1">
      <c r="A88" s="62">
        <v>81</v>
      </c>
      <c r="B88" s="4" t="s">
        <v>190</v>
      </c>
      <c r="C88" s="5" t="s">
        <v>191</v>
      </c>
      <c r="D88" s="5" t="s">
        <v>8</v>
      </c>
      <c r="E88" s="54" t="s">
        <v>20</v>
      </c>
      <c r="F88" s="54" t="s">
        <v>21</v>
      </c>
      <c r="G88" s="55">
        <v>23.4545</v>
      </c>
      <c r="H88" s="5" t="s">
        <v>9</v>
      </c>
      <c r="I88" s="7" t="s">
        <v>24</v>
      </c>
      <c r="J88" s="7" t="s">
        <v>27</v>
      </c>
      <c r="K88" s="55">
        <v>48.606</v>
      </c>
      <c r="L88" s="10">
        <v>-552.274034</v>
      </c>
      <c r="M88" s="10">
        <v>121.50493</v>
      </c>
      <c r="N88" s="10">
        <v>179.84</v>
      </c>
      <c r="O88" s="100">
        <f t="shared" si="7"/>
        <v>590.019072</v>
      </c>
      <c r="P88" s="11">
        <f t="shared" si="5"/>
        <v>-1260.9609209999999</v>
      </c>
      <c r="Q88" s="26">
        <f t="shared" si="6"/>
        <v>-121.50493</v>
      </c>
      <c r="S88" s="20"/>
    </row>
    <row r="89" spans="1:19" s="19" customFormat="1" ht="15.75" customHeight="1">
      <c r="A89" s="62">
        <v>82</v>
      </c>
      <c r="B89" s="4" t="s">
        <v>196</v>
      </c>
      <c r="C89" s="5" t="s">
        <v>197</v>
      </c>
      <c r="D89" s="5" t="s">
        <v>8</v>
      </c>
      <c r="E89" s="54" t="s">
        <v>20</v>
      </c>
      <c r="F89" s="7" t="s">
        <v>21</v>
      </c>
      <c r="G89" s="55">
        <v>21.8975</v>
      </c>
      <c r="H89" s="5" t="s">
        <v>9</v>
      </c>
      <c r="I89" s="7" t="s">
        <v>24</v>
      </c>
      <c r="J89" s="7" t="s">
        <v>27</v>
      </c>
      <c r="K89" s="55">
        <v>49.999</v>
      </c>
      <c r="L89" s="10">
        <v>-579.287355</v>
      </c>
      <c r="M89" s="10">
        <v>170.3875</v>
      </c>
      <c r="N89" s="10">
        <v>180.56</v>
      </c>
      <c r="O89" s="100">
        <f t="shared" si="7"/>
        <v>592.381248</v>
      </c>
      <c r="P89" s="11">
        <f t="shared" si="5"/>
        <v>-1233.9476</v>
      </c>
      <c r="Q89" s="26">
        <f t="shared" si="6"/>
        <v>-170.3875</v>
      </c>
      <c r="S89" s="20"/>
    </row>
    <row r="90" spans="1:19" s="19" customFormat="1" ht="15.75" customHeight="1">
      <c r="A90" s="62">
        <v>83</v>
      </c>
      <c r="B90" s="4" t="s">
        <v>194</v>
      </c>
      <c r="C90" s="5" t="s">
        <v>195</v>
      </c>
      <c r="D90" s="5" t="s">
        <v>8</v>
      </c>
      <c r="E90" s="54" t="s">
        <v>20</v>
      </c>
      <c r="F90" s="54" t="s">
        <v>21</v>
      </c>
      <c r="G90" s="55">
        <v>21.8402</v>
      </c>
      <c r="H90" s="5" t="s">
        <v>9</v>
      </c>
      <c r="I90" s="7" t="s">
        <v>24</v>
      </c>
      <c r="J90" s="7" t="s">
        <v>27</v>
      </c>
      <c r="K90" s="55">
        <v>49.9414</v>
      </c>
      <c r="L90" s="10">
        <v>-578.050851</v>
      </c>
      <c r="M90" s="10">
        <v>172.143474</v>
      </c>
      <c r="N90" s="10">
        <v>179.91</v>
      </c>
      <c r="O90" s="100">
        <f t="shared" si="7"/>
        <v>590.248728</v>
      </c>
      <c r="P90" s="11">
        <f t="shared" si="5"/>
        <v>-1235.184104</v>
      </c>
      <c r="Q90" s="26">
        <f t="shared" si="6"/>
        <v>-172.143474</v>
      </c>
      <c r="S90" s="20"/>
    </row>
    <row r="91" spans="1:19" s="19" customFormat="1" ht="15.75" customHeight="1">
      <c r="A91" s="62">
        <v>84</v>
      </c>
      <c r="B91" s="4" t="s">
        <v>215</v>
      </c>
      <c r="C91" s="5" t="s">
        <v>216</v>
      </c>
      <c r="D91" s="5" t="s">
        <v>8</v>
      </c>
      <c r="E91" s="7" t="s">
        <v>20</v>
      </c>
      <c r="F91" s="7" t="s">
        <v>21</v>
      </c>
      <c r="G91" s="55">
        <v>21.1643</v>
      </c>
      <c r="H91" s="5" t="s">
        <v>9</v>
      </c>
      <c r="I91" s="7" t="s">
        <v>24</v>
      </c>
      <c r="J91" s="7" t="s">
        <v>48</v>
      </c>
      <c r="K91" s="55">
        <v>4.1988</v>
      </c>
      <c r="L91" s="10">
        <v>-868.42775</v>
      </c>
      <c r="M91" s="10">
        <v>201.58565</v>
      </c>
      <c r="N91" s="10">
        <v>180.12</v>
      </c>
      <c r="O91" s="100">
        <f t="shared" si="7"/>
        <v>590.9376960000001</v>
      </c>
      <c r="P91" s="27">
        <f t="shared" si="5"/>
        <v>-944.807205</v>
      </c>
      <c r="Q91" s="26">
        <f t="shared" si="6"/>
        <v>-201.58565</v>
      </c>
      <c r="S91" s="20"/>
    </row>
    <row r="92" spans="1:19" s="19" customFormat="1" ht="15.75" customHeight="1">
      <c r="A92" s="62">
        <v>85</v>
      </c>
      <c r="B92" s="4" t="s">
        <v>219</v>
      </c>
      <c r="C92" s="5" t="s">
        <v>220</v>
      </c>
      <c r="D92" s="5" t="s">
        <v>8</v>
      </c>
      <c r="E92" s="7" t="s">
        <v>20</v>
      </c>
      <c r="F92" s="7" t="s">
        <v>21</v>
      </c>
      <c r="G92" s="55">
        <v>20.5217</v>
      </c>
      <c r="H92" s="5" t="s">
        <v>9</v>
      </c>
      <c r="I92" s="7" t="s">
        <v>24</v>
      </c>
      <c r="J92" s="7" t="s">
        <v>48</v>
      </c>
      <c r="K92" s="55">
        <v>4.3295</v>
      </c>
      <c r="L92" s="10">
        <v>-870.518098</v>
      </c>
      <c r="M92" s="10">
        <v>221.487352</v>
      </c>
      <c r="N92" s="10">
        <v>180.37</v>
      </c>
      <c r="O92" s="100">
        <f t="shared" si="7"/>
        <v>591.7578960000001</v>
      </c>
      <c r="P92" s="27">
        <f aca="true" t="shared" si="8" ref="P92:P101">IF(L92&lt;&gt;"",-L92-$C$2,"")</f>
        <v>-942.7168569999999</v>
      </c>
      <c r="Q92" s="26">
        <f t="shared" si="6"/>
        <v>-221.487352</v>
      </c>
      <c r="S92" s="20"/>
    </row>
    <row r="93" spans="1:19" s="19" customFormat="1" ht="15.75" customHeight="1">
      <c r="A93" s="62">
        <v>86</v>
      </c>
      <c r="B93" s="4" t="s">
        <v>221</v>
      </c>
      <c r="C93" s="5" t="s">
        <v>222</v>
      </c>
      <c r="D93" s="5" t="s">
        <v>8</v>
      </c>
      <c r="E93" s="7" t="s">
        <v>20</v>
      </c>
      <c r="F93" s="7" t="s">
        <v>21</v>
      </c>
      <c r="G93" s="55">
        <v>23.8165</v>
      </c>
      <c r="H93" s="5" t="s">
        <v>9</v>
      </c>
      <c r="I93" s="7" t="s">
        <v>24</v>
      </c>
      <c r="J93" s="7" t="s">
        <v>48</v>
      </c>
      <c r="K93" s="55">
        <v>5.4565</v>
      </c>
      <c r="L93" s="10">
        <v>-896.511274</v>
      </c>
      <c r="M93" s="10">
        <v>120.455169</v>
      </c>
      <c r="N93" s="10">
        <v>179.2</v>
      </c>
      <c r="O93" s="100">
        <f t="shared" si="7"/>
        <v>587.91936</v>
      </c>
      <c r="P93" s="27">
        <f t="shared" si="8"/>
        <v>-916.7236809999999</v>
      </c>
      <c r="Q93" s="26">
        <f t="shared" si="6"/>
        <v>-120.455169</v>
      </c>
      <c r="S93" s="20"/>
    </row>
    <row r="94" spans="1:19" s="19" customFormat="1" ht="15.75" customHeight="1">
      <c r="A94" s="62">
        <v>87</v>
      </c>
      <c r="B94" s="4" t="s">
        <v>223</v>
      </c>
      <c r="C94" s="5" t="s">
        <v>224</v>
      </c>
      <c r="D94" s="5" t="s">
        <v>8</v>
      </c>
      <c r="E94" s="7" t="s">
        <v>20</v>
      </c>
      <c r="F94" s="7" t="s">
        <v>21</v>
      </c>
      <c r="G94" s="55">
        <v>23.8434</v>
      </c>
      <c r="H94" s="5" t="s">
        <v>9</v>
      </c>
      <c r="I94" s="7" t="s">
        <v>24</v>
      </c>
      <c r="J94" s="7" t="s">
        <v>48</v>
      </c>
      <c r="K94" s="55">
        <v>6.9718</v>
      </c>
      <c r="L94" s="10">
        <v>-927.455072</v>
      </c>
      <c r="M94" s="10">
        <v>120.530991</v>
      </c>
      <c r="N94" s="10">
        <v>178.96</v>
      </c>
      <c r="O94" s="100">
        <f t="shared" si="7"/>
        <v>587.131968</v>
      </c>
      <c r="P94" s="27">
        <f t="shared" si="8"/>
        <v>-885.7798829999999</v>
      </c>
      <c r="Q94" s="26">
        <f t="shared" si="6"/>
        <v>-120.530991</v>
      </c>
      <c r="S94" s="20"/>
    </row>
    <row r="95" spans="1:19" s="19" customFormat="1" ht="15.75" customHeight="1">
      <c r="A95" s="62">
        <v>88</v>
      </c>
      <c r="B95" s="4" t="s">
        <v>237</v>
      </c>
      <c r="C95" s="5" t="s">
        <v>238</v>
      </c>
      <c r="D95" s="5" t="s">
        <v>8</v>
      </c>
      <c r="E95" s="7" t="s">
        <v>20</v>
      </c>
      <c r="F95" s="7" t="s">
        <v>21</v>
      </c>
      <c r="G95" s="55">
        <v>18.1236</v>
      </c>
      <c r="H95" s="5" t="s">
        <v>9</v>
      </c>
      <c r="I95" s="7" t="s">
        <v>24</v>
      </c>
      <c r="J95" s="7" t="s">
        <v>48</v>
      </c>
      <c r="K95" s="55">
        <v>16.7679</v>
      </c>
      <c r="L95" s="10">
        <v>-1122.191873</v>
      </c>
      <c r="M95" s="10">
        <v>302.993552</v>
      </c>
      <c r="N95" s="10">
        <v>181.9</v>
      </c>
      <c r="O95" s="100">
        <f t="shared" si="7"/>
        <v>596.7775200000001</v>
      </c>
      <c r="P95" s="27">
        <f t="shared" si="8"/>
        <v>-691.0430819999999</v>
      </c>
      <c r="Q95" s="26">
        <f t="shared" si="6"/>
        <v>-302.993552</v>
      </c>
      <c r="S95" s="20"/>
    </row>
    <row r="96" spans="1:19" s="19" customFormat="1" ht="15.75" customHeight="1">
      <c r="A96" s="62">
        <v>89</v>
      </c>
      <c r="B96" s="4" t="s">
        <v>120</v>
      </c>
      <c r="C96" s="5" t="s">
        <v>121</v>
      </c>
      <c r="D96" s="5" t="s">
        <v>8</v>
      </c>
      <c r="E96" s="54" t="s">
        <v>20</v>
      </c>
      <c r="F96" s="7" t="s">
        <v>21</v>
      </c>
      <c r="G96" s="55">
        <v>25.4522</v>
      </c>
      <c r="H96" s="5" t="s">
        <v>9</v>
      </c>
      <c r="I96" s="7" t="s">
        <v>24</v>
      </c>
      <c r="J96" s="7" t="s">
        <v>27</v>
      </c>
      <c r="K96" s="55">
        <v>8.7985</v>
      </c>
      <c r="L96" s="10">
        <v>258.328749</v>
      </c>
      <c r="M96" s="10">
        <v>35.803865</v>
      </c>
      <c r="N96" s="10">
        <v>178.8</v>
      </c>
      <c r="O96" s="100">
        <f t="shared" si="7"/>
        <v>586.6070400000001</v>
      </c>
      <c r="P96" s="11">
        <f t="shared" si="8"/>
        <v>-2071.563704</v>
      </c>
      <c r="Q96" s="26">
        <f t="shared" si="6"/>
        <v>-35.803865</v>
      </c>
      <c r="S96" s="20"/>
    </row>
    <row r="97" spans="1:19" s="19" customFormat="1" ht="15.75" customHeight="1">
      <c r="A97" s="62">
        <v>90</v>
      </c>
      <c r="B97" s="4" t="s">
        <v>122</v>
      </c>
      <c r="C97" s="5" t="s">
        <v>123</v>
      </c>
      <c r="D97" s="5" t="s">
        <v>8</v>
      </c>
      <c r="E97" s="54" t="s">
        <v>20</v>
      </c>
      <c r="F97" s="7" t="s">
        <v>21</v>
      </c>
      <c r="G97" s="55">
        <v>23.6007</v>
      </c>
      <c r="H97" s="5" t="s">
        <v>9</v>
      </c>
      <c r="I97" s="7" t="s">
        <v>24</v>
      </c>
      <c r="J97" s="7" t="s">
        <v>27</v>
      </c>
      <c r="K97" s="55">
        <v>11.5662</v>
      </c>
      <c r="L97" s="10">
        <v>203.530718</v>
      </c>
      <c r="M97" s="10">
        <v>94.630135</v>
      </c>
      <c r="N97" s="10">
        <v>179</v>
      </c>
      <c r="O97" s="100">
        <f t="shared" si="7"/>
        <v>587.2632</v>
      </c>
      <c r="P97" s="11">
        <f t="shared" si="8"/>
        <v>-2016.7656729999999</v>
      </c>
      <c r="Q97" s="26">
        <f t="shared" si="6"/>
        <v>-94.630135</v>
      </c>
      <c r="S97" s="20"/>
    </row>
    <row r="98" spans="1:19" s="19" customFormat="1" ht="15.75" customHeight="1">
      <c r="A98" s="62">
        <v>91</v>
      </c>
      <c r="B98" s="4" t="s">
        <v>118</v>
      </c>
      <c r="C98" s="5" t="s">
        <v>119</v>
      </c>
      <c r="D98" s="5" t="s">
        <v>8</v>
      </c>
      <c r="E98" s="54" t="s">
        <v>20</v>
      </c>
      <c r="F98" s="7" t="s">
        <v>21</v>
      </c>
      <c r="G98" s="55">
        <v>23.0292</v>
      </c>
      <c r="H98" s="5" t="s">
        <v>9</v>
      </c>
      <c r="I98" s="7" t="s">
        <v>24</v>
      </c>
      <c r="J98" s="7" t="s">
        <v>27</v>
      </c>
      <c r="K98" s="55">
        <v>8.3896</v>
      </c>
      <c r="L98" s="10">
        <v>268.871883</v>
      </c>
      <c r="M98" s="10">
        <v>110.371732</v>
      </c>
      <c r="N98" s="10">
        <v>181.1</v>
      </c>
      <c r="O98" s="100">
        <f t="shared" si="7"/>
        <v>594.15288</v>
      </c>
      <c r="P98" s="11">
        <f t="shared" si="8"/>
        <v>-2082.1068379999997</v>
      </c>
      <c r="Q98" s="26">
        <f t="shared" si="6"/>
        <v>-110.371732</v>
      </c>
      <c r="S98" s="20"/>
    </row>
    <row r="99" spans="1:19" s="19" customFormat="1" ht="15.75" customHeight="1">
      <c r="A99" s="62">
        <v>92</v>
      </c>
      <c r="B99" s="4" t="s">
        <v>114</v>
      </c>
      <c r="C99" s="5" t="s">
        <v>115</v>
      </c>
      <c r="D99" s="5" t="s">
        <v>8</v>
      </c>
      <c r="E99" s="54" t="s">
        <v>20</v>
      </c>
      <c r="F99" s="54" t="s">
        <v>21</v>
      </c>
      <c r="G99" s="55">
        <v>23.755</v>
      </c>
      <c r="H99" s="5" t="s">
        <v>9</v>
      </c>
      <c r="I99" s="7" t="s">
        <v>24</v>
      </c>
      <c r="J99" s="7" t="s">
        <v>27</v>
      </c>
      <c r="K99" s="55">
        <v>7.7456</v>
      </c>
      <c r="L99" s="10">
        <v>281.350927</v>
      </c>
      <c r="M99" s="10">
        <v>87.565757</v>
      </c>
      <c r="N99" s="10">
        <v>183.64</v>
      </c>
      <c r="O99" s="100">
        <f t="shared" si="7"/>
        <v>602.4861119999999</v>
      </c>
      <c r="P99" s="11">
        <f t="shared" si="8"/>
        <v>-2094.585882</v>
      </c>
      <c r="Q99" s="26">
        <f aca="true" t="shared" si="9" ref="Q99:Q132">IF(M99&lt;&gt;"",-M99,"")</f>
        <v>-87.565757</v>
      </c>
      <c r="S99" s="20"/>
    </row>
    <row r="100" spans="1:19" s="19" customFormat="1" ht="15.75" customHeight="1">
      <c r="A100" s="62">
        <v>93</v>
      </c>
      <c r="B100" s="4" t="s">
        <v>126</v>
      </c>
      <c r="C100" s="5" t="s">
        <v>127</v>
      </c>
      <c r="D100" s="5" t="s">
        <v>8</v>
      </c>
      <c r="E100" s="54" t="s">
        <v>20</v>
      </c>
      <c r="F100" s="7" t="s">
        <v>21</v>
      </c>
      <c r="G100" s="55">
        <v>22.4491</v>
      </c>
      <c r="H100" s="5" t="s">
        <v>9</v>
      </c>
      <c r="I100" s="7" t="s">
        <v>24</v>
      </c>
      <c r="J100" s="7" t="s">
        <v>27</v>
      </c>
      <c r="K100" s="55">
        <v>14.2274</v>
      </c>
      <c r="L100" s="10">
        <v>150.276303</v>
      </c>
      <c r="M100" s="10">
        <v>131.8083</v>
      </c>
      <c r="N100" s="10">
        <v>181.01</v>
      </c>
      <c r="O100" s="100">
        <f t="shared" si="7"/>
        <v>593.857608</v>
      </c>
      <c r="P100" s="11">
        <f t="shared" si="8"/>
        <v>-1963.511258</v>
      </c>
      <c r="Q100" s="26">
        <f t="shared" si="9"/>
        <v>-131.8083</v>
      </c>
      <c r="S100" s="20"/>
    </row>
    <row r="101" spans="1:19" s="19" customFormat="1" ht="15.75" customHeight="1">
      <c r="A101" s="62">
        <v>94</v>
      </c>
      <c r="B101" s="4" t="s">
        <v>128</v>
      </c>
      <c r="C101" s="5" t="s">
        <v>129</v>
      </c>
      <c r="D101" s="5" t="s">
        <v>8</v>
      </c>
      <c r="E101" s="54" t="s">
        <v>20</v>
      </c>
      <c r="F101" s="7" t="s">
        <v>21</v>
      </c>
      <c r="G101" s="55">
        <v>20.9689</v>
      </c>
      <c r="H101" s="5" t="s">
        <v>9</v>
      </c>
      <c r="I101" s="7" t="s">
        <v>24</v>
      </c>
      <c r="J101" s="7" t="s">
        <v>27</v>
      </c>
      <c r="K101" s="55">
        <v>15.5891</v>
      </c>
      <c r="L101" s="10">
        <v>123.83217</v>
      </c>
      <c r="M101" s="10">
        <v>178.32889</v>
      </c>
      <c r="N101" s="10">
        <v>184.85</v>
      </c>
      <c r="O101" s="100">
        <f t="shared" si="7"/>
        <v>606.45588</v>
      </c>
      <c r="P101" s="11">
        <f t="shared" si="8"/>
        <v>-1937.0671249999998</v>
      </c>
      <c r="Q101" s="26">
        <f t="shared" si="9"/>
        <v>-178.32889</v>
      </c>
      <c r="S101" s="20"/>
    </row>
    <row r="102" spans="1:19" s="19" customFormat="1" ht="15.75" customHeight="1">
      <c r="A102" s="62">
        <v>95</v>
      </c>
      <c r="B102" s="4" t="s">
        <v>134</v>
      </c>
      <c r="C102" s="5" t="s">
        <v>135</v>
      </c>
      <c r="D102" s="5" t="s">
        <v>8</v>
      </c>
      <c r="E102" s="54" t="s">
        <v>20</v>
      </c>
      <c r="F102" s="7" t="s">
        <v>21</v>
      </c>
      <c r="G102" s="55">
        <v>20.0437</v>
      </c>
      <c r="H102" s="5" t="s">
        <v>9</v>
      </c>
      <c r="I102" s="7" t="s">
        <v>24</v>
      </c>
      <c r="J102" s="7" t="s">
        <v>27</v>
      </c>
      <c r="K102" s="55">
        <v>19.9043</v>
      </c>
      <c r="L102" s="10">
        <v>36.612394</v>
      </c>
      <c r="M102" s="10">
        <v>209.496019</v>
      </c>
      <c r="N102" s="10">
        <v>184.7</v>
      </c>
      <c r="O102" s="100">
        <f t="shared" si="7"/>
        <v>605.96376</v>
      </c>
      <c r="P102" s="11">
        <f>IF(L102&lt;&gt;"",-L102-$C$2,"")</f>
        <v>-1849.847349</v>
      </c>
      <c r="Q102" s="26">
        <f t="shared" si="9"/>
        <v>-209.496019</v>
      </c>
      <c r="S102" s="20"/>
    </row>
    <row r="103" spans="1:19" s="19" customFormat="1" ht="15.75" customHeight="1">
      <c r="A103" s="62">
        <v>96</v>
      </c>
      <c r="B103" s="4" t="s">
        <v>245</v>
      </c>
      <c r="C103" s="5" t="s">
        <v>246</v>
      </c>
      <c r="D103" s="5" t="s">
        <v>8</v>
      </c>
      <c r="E103" s="7" t="s">
        <v>20</v>
      </c>
      <c r="F103" s="7" t="s">
        <v>20</v>
      </c>
      <c r="G103" s="55">
        <v>8.5705</v>
      </c>
      <c r="H103" s="5" t="s">
        <v>9</v>
      </c>
      <c r="I103" s="7" t="s">
        <v>24</v>
      </c>
      <c r="J103" s="7" t="s">
        <v>48</v>
      </c>
      <c r="K103" s="55">
        <v>15.87</v>
      </c>
      <c r="L103" s="10">
        <v>-1204.05885</v>
      </c>
      <c r="M103" s="10">
        <v>-3107.830563</v>
      </c>
      <c r="N103" s="10">
        <v>273.18</v>
      </c>
      <c r="O103" s="100">
        <f t="shared" si="7"/>
        <v>896.248944</v>
      </c>
      <c r="P103" s="27">
        <f aca="true" t="shared" si="10" ref="P103:P108">IF(L103&lt;&gt;"",-L103-$C$2,"")</f>
        <v>-609.176105</v>
      </c>
      <c r="Q103" s="26">
        <f t="shared" si="9"/>
        <v>3107.830563</v>
      </c>
      <c r="S103" s="20"/>
    </row>
    <row r="104" spans="1:19" s="36" customFormat="1" ht="15.75" customHeight="1">
      <c r="A104" s="33">
        <v>97</v>
      </c>
      <c r="B104" s="30" t="s">
        <v>262</v>
      </c>
      <c r="C104" s="31" t="s">
        <v>263</v>
      </c>
      <c r="D104" s="31" t="s">
        <v>8</v>
      </c>
      <c r="E104" s="69">
        <v>48</v>
      </c>
      <c r="F104" s="69">
        <v>46</v>
      </c>
      <c r="G104" s="69">
        <v>16.7737</v>
      </c>
      <c r="H104" s="31" t="s">
        <v>9</v>
      </c>
      <c r="I104" s="67" t="s">
        <v>24</v>
      </c>
      <c r="J104" s="69">
        <v>12</v>
      </c>
      <c r="K104" s="69">
        <v>30.0891</v>
      </c>
      <c r="L104" s="32">
        <v>-1392.843529</v>
      </c>
      <c r="M104" s="32">
        <v>352.657818</v>
      </c>
      <c r="N104" s="32">
        <v>188.96</v>
      </c>
      <c r="O104" s="101">
        <f t="shared" si="7"/>
        <v>619.939968</v>
      </c>
      <c r="P104" s="50">
        <f t="shared" si="10"/>
        <v>-420.3914259999999</v>
      </c>
      <c r="Q104" s="51">
        <f t="shared" si="9"/>
        <v>-352.657818</v>
      </c>
      <c r="S104" s="37"/>
    </row>
    <row r="105" spans="1:19" s="36" customFormat="1" ht="15.75" customHeight="1">
      <c r="A105" s="33">
        <v>98</v>
      </c>
      <c r="B105" s="30" t="s">
        <v>268</v>
      </c>
      <c r="C105" s="31" t="s">
        <v>269</v>
      </c>
      <c r="D105" s="31" t="s">
        <v>8</v>
      </c>
      <c r="E105" s="69">
        <v>48</v>
      </c>
      <c r="F105" s="69">
        <v>46</v>
      </c>
      <c r="G105" s="69">
        <v>17.7149</v>
      </c>
      <c r="H105" s="31" t="s">
        <v>9</v>
      </c>
      <c r="I105" s="67" t="s">
        <v>24</v>
      </c>
      <c r="J105" s="69">
        <v>12</v>
      </c>
      <c r="K105" s="69">
        <v>32.2282</v>
      </c>
      <c r="L105" s="32">
        <v>-1437.351602</v>
      </c>
      <c r="M105" s="32">
        <v>324.882661</v>
      </c>
      <c r="N105" s="32">
        <v>188.49</v>
      </c>
      <c r="O105" s="101">
        <f t="shared" si="7"/>
        <v>618.397992</v>
      </c>
      <c r="P105" s="50">
        <f t="shared" si="10"/>
        <v>-375.88335299999994</v>
      </c>
      <c r="Q105" s="51">
        <f t="shared" si="9"/>
        <v>-324.882661</v>
      </c>
      <c r="S105" s="37"/>
    </row>
    <row r="106" spans="1:19" s="36" customFormat="1" ht="15.75" customHeight="1">
      <c r="A106" s="33">
        <v>99</v>
      </c>
      <c r="B106" s="30" t="s">
        <v>280</v>
      </c>
      <c r="C106" s="31" t="s">
        <v>281</v>
      </c>
      <c r="D106" s="31" t="s">
        <v>8</v>
      </c>
      <c r="E106" s="69">
        <v>48</v>
      </c>
      <c r="F106" s="69">
        <v>46</v>
      </c>
      <c r="G106" s="69">
        <v>19.7922</v>
      </c>
      <c r="H106" s="31" t="s">
        <v>9</v>
      </c>
      <c r="I106" s="67" t="s">
        <v>24</v>
      </c>
      <c r="J106" s="69">
        <v>12</v>
      </c>
      <c r="K106" s="69">
        <v>36.3365</v>
      </c>
      <c r="L106" s="32">
        <v>-1523.093694</v>
      </c>
      <c r="M106" s="32">
        <v>263.209165</v>
      </c>
      <c r="N106" s="32">
        <v>188.34</v>
      </c>
      <c r="O106" s="101">
        <f t="shared" si="7"/>
        <v>617.905872</v>
      </c>
      <c r="P106" s="50">
        <f t="shared" si="10"/>
        <v>-290.141261</v>
      </c>
      <c r="Q106" s="51">
        <f t="shared" si="9"/>
        <v>-263.209165</v>
      </c>
      <c r="S106" s="37"/>
    </row>
    <row r="107" spans="1:19" s="36" customFormat="1" ht="15.75" customHeight="1">
      <c r="A107" s="33">
        <v>100</v>
      </c>
      <c r="B107" s="30" t="s">
        <v>150</v>
      </c>
      <c r="C107" s="31" t="s">
        <v>151</v>
      </c>
      <c r="D107" s="31" t="s">
        <v>8</v>
      </c>
      <c r="E107" s="74">
        <v>48</v>
      </c>
      <c r="F107" s="69">
        <v>46</v>
      </c>
      <c r="G107" s="69">
        <v>19.9813</v>
      </c>
      <c r="H107" s="31" t="s">
        <v>9</v>
      </c>
      <c r="I107" s="67" t="s">
        <v>24</v>
      </c>
      <c r="J107" s="69">
        <v>11</v>
      </c>
      <c r="K107" s="69">
        <v>31.217</v>
      </c>
      <c r="L107" s="32">
        <v>-194.218273</v>
      </c>
      <c r="M107" s="32">
        <v>218.267179</v>
      </c>
      <c r="N107" s="32">
        <v>187.48</v>
      </c>
      <c r="O107" s="101">
        <f t="shared" si="7"/>
        <v>615.084384</v>
      </c>
      <c r="P107" s="50">
        <f t="shared" si="10"/>
        <v>-1619.016682</v>
      </c>
      <c r="Q107" s="51">
        <f t="shared" si="9"/>
        <v>-218.267179</v>
      </c>
      <c r="S107" s="37"/>
    </row>
    <row r="108" spans="1:19" s="36" customFormat="1" ht="15.75" customHeight="1">
      <c r="A108" s="33">
        <v>101</v>
      </c>
      <c r="B108" s="30" t="s">
        <v>156</v>
      </c>
      <c r="C108" s="31" t="s">
        <v>157</v>
      </c>
      <c r="D108" s="31" t="s">
        <v>8</v>
      </c>
      <c r="E108" s="74">
        <v>48</v>
      </c>
      <c r="F108" s="74">
        <v>46</v>
      </c>
      <c r="G108" s="69">
        <v>17.4418</v>
      </c>
      <c r="H108" s="31" t="s">
        <v>9</v>
      </c>
      <c r="I108" s="67" t="s">
        <v>24</v>
      </c>
      <c r="J108" s="69">
        <v>11</v>
      </c>
      <c r="K108" s="69">
        <v>31.9317</v>
      </c>
      <c r="L108" s="32">
        <v>-206.494925</v>
      </c>
      <c r="M108" s="32">
        <v>297.094708</v>
      </c>
      <c r="N108" s="32">
        <v>181.35</v>
      </c>
      <c r="O108" s="101">
        <f t="shared" si="7"/>
        <v>594.97308</v>
      </c>
      <c r="P108" s="50">
        <f t="shared" si="10"/>
        <v>-1606.74003</v>
      </c>
      <c r="Q108" s="51">
        <f t="shared" si="9"/>
        <v>-297.094708</v>
      </c>
      <c r="S108" s="37"/>
    </row>
    <row r="109" spans="1:19" s="36" customFormat="1" ht="15.75" customHeight="1">
      <c r="A109" s="33">
        <v>102</v>
      </c>
      <c r="B109" s="30" t="s">
        <v>142</v>
      </c>
      <c r="C109" s="31" t="s">
        <v>143</v>
      </c>
      <c r="D109" s="31" t="s">
        <v>8</v>
      </c>
      <c r="E109" s="74">
        <v>48</v>
      </c>
      <c r="F109" s="69">
        <v>46</v>
      </c>
      <c r="G109" s="69">
        <v>19.4062</v>
      </c>
      <c r="H109" s="31" t="s">
        <v>9</v>
      </c>
      <c r="I109" s="67" t="s">
        <v>24</v>
      </c>
      <c r="J109" s="69">
        <v>11</v>
      </c>
      <c r="K109" s="69">
        <v>28.9183</v>
      </c>
      <c r="L109" s="32">
        <v>-146.773053</v>
      </c>
      <c r="M109" s="32">
        <v>234.635014</v>
      </c>
      <c r="N109" s="32">
        <v>175.92</v>
      </c>
      <c r="O109" s="101">
        <f t="shared" si="7"/>
        <v>577.158336</v>
      </c>
      <c r="P109" s="50">
        <f>IF(L109&lt;&gt;"",-L109-$C$2,"")</f>
        <v>-1666.461902</v>
      </c>
      <c r="Q109" s="51">
        <f t="shared" si="9"/>
        <v>-234.635014</v>
      </c>
      <c r="S109" s="37"/>
    </row>
    <row r="110" spans="1:19" s="36" customFormat="1" ht="15.75" customHeight="1">
      <c r="A110" s="33">
        <v>103</v>
      </c>
      <c r="B110" s="30" t="s">
        <v>138</v>
      </c>
      <c r="C110" s="31" t="s">
        <v>139</v>
      </c>
      <c r="D110" s="31" t="s">
        <v>8</v>
      </c>
      <c r="E110" s="74">
        <v>48</v>
      </c>
      <c r="F110" s="69">
        <v>46</v>
      </c>
      <c r="G110" s="69">
        <v>19.7842</v>
      </c>
      <c r="H110" s="31" t="s">
        <v>9</v>
      </c>
      <c r="I110" s="67" t="s">
        <v>24</v>
      </c>
      <c r="J110" s="69">
        <v>11</v>
      </c>
      <c r="K110" s="69">
        <v>27.2367</v>
      </c>
      <c r="L110" s="32">
        <v>-112.810208</v>
      </c>
      <c r="M110" s="32">
        <v>221.949601</v>
      </c>
      <c r="N110" s="32">
        <v>175.92</v>
      </c>
      <c r="O110" s="101">
        <f t="shared" si="7"/>
        <v>577.158336</v>
      </c>
      <c r="P110" s="50">
        <f>IF(L110&lt;&gt;"",-L110-$C$2,"")</f>
        <v>-1700.4247469999998</v>
      </c>
      <c r="Q110" s="51">
        <f t="shared" si="9"/>
        <v>-221.949601</v>
      </c>
      <c r="S110" s="37"/>
    </row>
    <row r="111" spans="1:19" s="36" customFormat="1" ht="15.75" customHeight="1">
      <c r="A111" s="33">
        <v>104</v>
      </c>
      <c r="B111" s="30" t="s">
        <v>136</v>
      </c>
      <c r="C111" s="31" t="s">
        <v>137</v>
      </c>
      <c r="D111" s="31" t="s">
        <v>8</v>
      </c>
      <c r="E111" s="74">
        <v>48</v>
      </c>
      <c r="F111" s="69">
        <v>46</v>
      </c>
      <c r="G111" s="69">
        <v>20.1117</v>
      </c>
      <c r="H111" s="31" t="s">
        <v>9</v>
      </c>
      <c r="I111" s="67" t="s">
        <v>24</v>
      </c>
      <c r="J111" s="69">
        <v>11</v>
      </c>
      <c r="K111" s="69">
        <v>25.774</v>
      </c>
      <c r="L111" s="32">
        <v>-83.251053</v>
      </c>
      <c r="M111" s="32">
        <v>210.939357</v>
      </c>
      <c r="N111" s="32">
        <v>175.92</v>
      </c>
      <c r="O111" s="101">
        <f t="shared" si="7"/>
        <v>577.158336</v>
      </c>
      <c r="P111" s="50">
        <f>IF(L111&lt;&gt;"",-L111-$C$2,"")</f>
        <v>-1729.983902</v>
      </c>
      <c r="Q111" s="51">
        <f t="shared" si="9"/>
        <v>-210.939357</v>
      </c>
      <c r="S111" s="37"/>
    </row>
    <row r="112" spans="1:19" s="36" customFormat="1" ht="15.75" customHeight="1">
      <c r="A112" s="33">
        <v>105</v>
      </c>
      <c r="B112" s="30" t="s">
        <v>152</v>
      </c>
      <c r="C112" s="31" t="s">
        <v>153</v>
      </c>
      <c r="D112" s="31" t="s">
        <v>8</v>
      </c>
      <c r="E112" s="74">
        <v>48</v>
      </c>
      <c r="F112" s="69">
        <v>46</v>
      </c>
      <c r="G112" s="69">
        <v>20.3413</v>
      </c>
      <c r="H112" s="31" t="s">
        <v>9</v>
      </c>
      <c r="I112" s="67" t="s">
        <v>24</v>
      </c>
      <c r="J112" s="69">
        <v>11</v>
      </c>
      <c r="K112" s="69">
        <v>31.2314</v>
      </c>
      <c r="L112" s="32">
        <v>-194.832392</v>
      </c>
      <c r="M112" s="32">
        <v>207.159938</v>
      </c>
      <c r="N112" s="32">
        <v>178.72</v>
      </c>
      <c r="O112" s="101">
        <f t="shared" si="7"/>
        <v>586.3445760000001</v>
      </c>
      <c r="P112" s="50">
        <f aca="true" t="shared" si="11" ref="P112:P121">IF(L112&lt;&gt;"",-L112-$C$2,"")</f>
        <v>-1618.4025629999999</v>
      </c>
      <c r="Q112" s="51">
        <f t="shared" si="9"/>
        <v>-207.159938</v>
      </c>
      <c r="S112" s="37"/>
    </row>
    <row r="113" spans="1:19" s="36" customFormat="1" ht="15.75" customHeight="1">
      <c r="A113" s="33">
        <v>106</v>
      </c>
      <c r="B113" s="30" t="s">
        <v>186</v>
      </c>
      <c r="C113" s="31" t="s">
        <v>187</v>
      </c>
      <c r="D113" s="31" t="s">
        <v>8</v>
      </c>
      <c r="E113" s="65" t="s">
        <v>20</v>
      </c>
      <c r="F113" s="65" t="s">
        <v>21</v>
      </c>
      <c r="G113" s="66" t="s">
        <v>71</v>
      </c>
      <c r="H113" s="31" t="s">
        <v>9</v>
      </c>
      <c r="I113" s="67" t="s">
        <v>24</v>
      </c>
      <c r="J113" s="67" t="s">
        <v>27</v>
      </c>
      <c r="K113" s="68" t="s">
        <v>41</v>
      </c>
      <c r="L113" s="32">
        <v>-477.506688</v>
      </c>
      <c r="M113" s="32">
        <v>213.835047</v>
      </c>
      <c r="N113" s="32">
        <v>179.37</v>
      </c>
      <c r="O113" s="101">
        <f t="shared" si="7"/>
        <v>588.4770960000001</v>
      </c>
      <c r="P113" s="50">
        <f t="shared" si="11"/>
        <v>-1335.728267</v>
      </c>
      <c r="Q113" s="51">
        <f t="shared" si="9"/>
        <v>-213.835047</v>
      </c>
      <c r="S113" s="37"/>
    </row>
    <row r="114" spans="1:19" s="36" customFormat="1" ht="15.75" customHeight="1">
      <c r="A114" s="33">
        <v>107</v>
      </c>
      <c r="B114" s="30" t="s">
        <v>349</v>
      </c>
      <c r="C114" s="31" t="s">
        <v>347</v>
      </c>
      <c r="D114" s="31" t="s">
        <v>8</v>
      </c>
      <c r="E114" s="76" t="s">
        <v>20</v>
      </c>
      <c r="F114" s="77" t="s">
        <v>21</v>
      </c>
      <c r="G114" s="66">
        <v>26.6254</v>
      </c>
      <c r="H114" s="77" t="s">
        <v>9</v>
      </c>
      <c r="I114" s="77" t="s">
        <v>24</v>
      </c>
      <c r="J114" s="67">
        <v>13</v>
      </c>
      <c r="K114" s="66">
        <v>0.2438</v>
      </c>
      <c r="L114" s="32">
        <v>-2017.183595</v>
      </c>
      <c r="M114" s="32">
        <v>66.50287</v>
      </c>
      <c r="N114" s="32">
        <v>177.18</v>
      </c>
      <c r="O114" s="101">
        <f t="shared" si="7"/>
        <v>581.292144</v>
      </c>
      <c r="P114" s="50">
        <f>IF(L114&lt;&gt;"",-L114-$C$2,"")</f>
        <v>203.94864000000007</v>
      </c>
      <c r="Q114" s="51">
        <f>IF(M114&lt;&gt;"",-M114,"")</f>
        <v>-66.50287</v>
      </c>
      <c r="S114" s="37"/>
    </row>
    <row r="115" spans="1:19" s="36" customFormat="1" ht="15.75" customHeight="1">
      <c r="A115" s="33">
        <v>108</v>
      </c>
      <c r="B115" s="30" t="s">
        <v>350</v>
      </c>
      <c r="C115" s="31" t="s">
        <v>348</v>
      </c>
      <c r="D115" s="31" t="s">
        <v>8</v>
      </c>
      <c r="E115" s="76" t="s">
        <v>20</v>
      </c>
      <c r="F115" s="77" t="s">
        <v>21</v>
      </c>
      <c r="G115" s="66">
        <v>28.7674</v>
      </c>
      <c r="H115" s="77" t="s">
        <v>9</v>
      </c>
      <c r="I115" s="77" t="s">
        <v>24</v>
      </c>
      <c r="J115" s="77" t="s">
        <v>27</v>
      </c>
      <c r="K115" s="66">
        <v>7.8049</v>
      </c>
      <c r="L115" s="32">
        <v>275.561663</v>
      </c>
      <c r="M115" s="32">
        <v>-67.153224</v>
      </c>
      <c r="N115" s="32">
        <v>178.54</v>
      </c>
      <c r="O115" s="101">
        <f t="shared" si="7"/>
        <v>585.754032</v>
      </c>
      <c r="P115" s="50">
        <f>IF(L115&lt;&gt;"",-L115-$C$2,"")</f>
        <v>-2088.796618</v>
      </c>
      <c r="Q115" s="51">
        <f>IF(M115&lt;&gt;"",-M115,"")</f>
        <v>67.153224</v>
      </c>
      <c r="S115" s="37"/>
    </row>
    <row r="116" spans="1:19" s="36" customFormat="1" ht="15.75" customHeight="1">
      <c r="A116" s="33">
        <v>109</v>
      </c>
      <c r="B116" s="30" t="s">
        <v>124</v>
      </c>
      <c r="C116" s="31" t="s">
        <v>125</v>
      </c>
      <c r="D116" s="31" t="s">
        <v>8</v>
      </c>
      <c r="E116" s="65" t="s">
        <v>20</v>
      </c>
      <c r="F116" s="67" t="s">
        <v>21</v>
      </c>
      <c r="G116" s="66" t="s">
        <v>58</v>
      </c>
      <c r="H116" s="31" t="s">
        <v>9</v>
      </c>
      <c r="I116" s="67" t="s">
        <v>24</v>
      </c>
      <c r="J116" s="67" t="s">
        <v>27</v>
      </c>
      <c r="K116" s="68" t="s">
        <v>28</v>
      </c>
      <c r="L116" s="32">
        <v>181.586503</v>
      </c>
      <c r="M116" s="32">
        <v>-704.977394</v>
      </c>
      <c r="N116" s="32">
        <v>197.49</v>
      </c>
      <c r="O116" s="101">
        <f t="shared" si="7"/>
        <v>647.925192</v>
      </c>
      <c r="P116" s="50">
        <f t="shared" si="11"/>
        <v>-1994.821458</v>
      </c>
      <c r="Q116" s="51">
        <f t="shared" si="9"/>
        <v>704.977394</v>
      </c>
      <c r="S116" s="37"/>
    </row>
    <row r="117" spans="1:19" s="36" customFormat="1" ht="15.75" customHeight="1">
      <c r="A117" s="33">
        <v>110</v>
      </c>
      <c r="B117" s="30" t="s">
        <v>318</v>
      </c>
      <c r="C117" s="31" t="s">
        <v>319</v>
      </c>
      <c r="D117" s="31" t="s">
        <v>8</v>
      </c>
      <c r="E117" s="67" t="s">
        <v>20</v>
      </c>
      <c r="F117" s="67" t="s">
        <v>21</v>
      </c>
      <c r="G117" s="66" t="s">
        <v>83</v>
      </c>
      <c r="H117" s="31" t="s">
        <v>9</v>
      </c>
      <c r="I117" s="67" t="s">
        <v>24</v>
      </c>
      <c r="J117" s="67" t="s">
        <v>54</v>
      </c>
      <c r="K117" s="68" t="s">
        <v>55</v>
      </c>
      <c r="L117" s="32">
        <v>-3540.013102</v>
      </c>
      <c r="M117" s="32">
        <v>71.357209</v>
      </c>
      <c r="N117" s="32">
        <v>183.97</v>
      </c>
      <c r="O117" s="101">
        <f t="shared" si="7"/>
        <v>603.5687760000001</v>
      </c>
      <c r="P117" s="50">
        <f t="shared" si="11"/>
        <v>1726.778147</v>
      </c>
      <c r="Q117" s="51">
        <f t="shared" si="9"/>
        <v>-71.357209</v>
      </c>
      <c r="S117" s="37"/>
    </row>
    <row r="118" spans="1:19" s="36" customFormat="1" ht="15.75" customHeight="1">
      <c r="A118" s="33">
        <v>111</v>
      </c>
      <c r="B118" s="30" t="s">
        <v>160</v>
      </c>
      <c r="C118" s="31" t="s">
        <v>161</v>
      </c>
      <c r="D118" s="31" t="s">
        <v>8</v>
      </c>
      <c r="E118" s="65" t="s">
        <v>20</v>
      </c>
      <c r="F118" s="65" t="s">
        <v>21</v>
      </c>
      <c r="G118" s="66" t="s">
        <v>64</v>
      </c>
      <c r="H118" s="31" t="s">
        <v>9</v>
      </c>
      <c r="I118" s="67" t="s">
        <v>24</v>
      </c>
      <c r="J118" s="67" t="s">
        <v>27</v>
      </c>
      <c r="K118" s="68" t="s">
        <v>34</v>
      </c>
      <c r="L118" s="32">
        <v>-250.426203</v>
      </c>
      <c r="M118" s="32">
        <v>520.776216</v>
      </c>
      <c r="N118" s="32">
        <v>173.98</v>
      </c>
      <c r="O118" s="101">
        <f t="shared" si="7"/>
        <v>570.793584</v>
      </c>
      <c r="P118" s="50">
        <f t="shared" si="11"/>
        <v>-1562.808752</v>
      </c>
      <c r="Q118" s="51">
        <f t="shared" si="9"/>
        <v>-520.776216</v>
      </c>
      <c r="S118" s="37"/>
    </row>
    <row r="119" spans="1:19" s="36" customFormat="1" ht="15.75" customHeight="1">
      <c r="A119" s="33">
        <v>112</v>
      </c>
      <c r="B119" s="30" t="s">
        <v>172</v>
      </c>
      <c r="C119" s="31" t="s">
        <v>173</v>
      </c>
      <c r="D119" s="31" t="s">
        <v>8</v>
      </c>
      <c r="E119" s="65" t="s">
        <v>20</v>
      </c>
      <c r="F119" s="67" t="s">
        <v>21</v>
      </c>
      <c r="G119" s="66" t="s">
        <v>68</v>
      </c>
      <c r="H119" s="31" t="s">
        <v>9</v>
      </c>
      <c r="I119" s="67" t="s">
        <v>24</v>
      </c>
      <c r="J119" s="67" t="s">
        <v>27</v>
      </c>
      <c r="K119" s="68" t="s">
        <v>38</v>
      </c>
      <c r="L119" s="32">
        <v>-314.480107</v>
      </c>
      <c r="M119" s="32">
        <v>714.827308</v>
      </c>
      <c r="N119" s="32">
        <v>179.49</v>
      </c>
      <c r="O119" s="101">
        <f t="shared" si="7"/>
        <v>588.870792</v>
      </c>
      <c r="P119" s="50">
        <f t="shared" si="11"/>
        <v>-1498.754848</v>
      </c>
      <c r="Q119" s="51">
        <f t="shared" si="9"/>
        <v>-714.827308</v>
      </c>
      <c r="S119" s="37"/>
    </row>
    <row r="120" spans="1:19" s="36" customFormat="1" ht="15.75" customHeight="1">
      <c r="A120" s="33">
        <v>113</v>
      </c>
      <c r="B120" s="30" t="s">
        <v>180</v>
      </c>
      <c r="C120" s="31" t="s">
        <v>181</v>
      </c>
      <c r="D120" s="31" t="s">
        <v>8</v>
      </c>
      <c r="E120" s="65" t="s">
        <v>20</v>
      </c>
      <c r="F120" s="67" t="s">
        <v>21</v>
      </c>
      <c r="G120" s="66" t="s">
        <v>69</v>
      </c>
      <c r="H120" s="31" t="s">
        <v>9</v>
      </c>
      <c r="I120" s="67" t="s">
        <v>24</v>
      </c>
      <c r="J120" s="67" t="s">
        <v>27</v>
      </c>
      <c r="K120" s="68" t="s">
        <v>39</v>
      </c>
      <c r="L120" s="32">
        <v>-397.102717</v>
      </c>
      <c r="M120" s="32">
        <v>753.299446</v>
      </c>
      <c r="N120" s="32">
        <v>178.8</v>
      </c>
      <c r="O120" s="101">
        <f t="shared" si="7"/>
        <v>586.6070400000001</v>
      </c>
      <c r="P120" s="50">
        <f t="shared" si="11"/>
        <v>-1416.132238</v>
      </c>
      <c r="Q120" s="51">
        <f t="shared" si="9"/>
        <v>-753.299446</v>
      </c>
      <c r="S120" s="37"/>
    </row>
    <row r="121" spans="1:19" s="36" customFormat="1" ht="15.75" customHeight="1">
      <c r="A121" s="33">
        <v>114</v>
      </c>
      <c r="B121" s="30" t="s">
        <v>146</v>
      </c>
      <c r="C121" s="31" t="s">
        <v>149</v>
      </c>
      <c r="D121" s="31" t="s">
        <v>8</v>
      </c>
      <c r="E121" s="67" t="s">
        <v>20</v>
      </c>
      <c r="F121" s="67" t="s">
        <v>21</v>
      </c>
      <c r="G121" s="66" t="s">
        <v>63</v>
      </c>
      <c r="H121" s="31" t="s">
        <v>9</v>
      </c>
      <c r="I121" s="67" t="s">
        <v>24</v>
      </c>
      <c r="J121" s="67" t="s">
        <v>27</v>
      </c>
      <c r="K121" s="68" t="s">
        <v>33</v>
      </c>
      <c r="L121" s="32">
        <v>-183.98063</v>
      </c>
      <c r="M121" s="32">
        <v>452.092213</v>
      </c>
      <c r="N121" s="32">
        <v>187.68</v>
      </c>
      <c r="O121" s="101">
        <f t="shared" si="7"/>
        <v>615.740544</v>
      </c>
      <c r="P121" s="50">
        <f t="shared" si="11"/>
        <v>-1629.2543249999999</v>
      </c>
      <c r="Q121" s="51">
        <f t="shared" si="9"/>
        <v>-452.092213</v>
      </c>
      <c r="S121" s="37"/>
    </row>
    <row r="122" spans="1:19" s="36" customFormat="1" ht="15.75" customHeight="1">
      <c r="A122" s="33">
        <v>115</v>
      </c>
      <c r="B122" s="30" t="s">
        <v>146</v>
      </c>
      <c r="C122" s="31" t="s">
        <v>147</v>
      </c>
      <c r="D122" s="31" t="s">
        <v>8</v>
      </c>
      <c r="E122" s="65" t="s">
        <v>20</v>
      </c>
      <c r="F122" s="67" t="s">
        <v>21</v>
      </c>
      <c r="G122" s="66" t="s">
        <v>61</v>
      </c>
      <c r="H122" s="31" t="s">
        <v>9</v>
      </c>
      <c r="I122" s="67" t="s">
        <v>24</v>
      </c>
      <c r="J122" s="67" t="s">
        <v>27</v>
      </c>
      <c r="K122" s="68" t="s">
        <v>31</v>
      </c>
      <c r="L122" s="32">
        <v>-182.188739</v>
      </c>
      <c r="M122" s="32">
        <v>473.332015</v>
      </c>
      <c r="N122" s="32">
        <v>183.22</v>
      </c>
      <c r="O122" s="101">
        <f t="shared" si="7"/>
        <v>601.1081760000001</v>
      </c>
      <c r="P122" s="50">
        <f>IF(L122&lt;&gt;"",-L122-$C$2,"")</f>
        <v>-1631.046216</v>
      </c>
      <c r="Q122" s="51">
        <f t="shared" si="9"/>
        <v>-473.332015</v>
      </c>
      <c r="S122" s="37"/>
    </row>
    <row r="123" spans="1:19" s="36" customFormat="1" ht="15.75" customHeight="1">
      <c r="A123" s="33">
        <v>116</v>
      </c>
      <c r="B123" s="30" t="s">
        <v>146</v>
      </c>
      <c r="C123" s="31" t="s">
        <v>148</v>
      </c>
      <c r="D123" s="31" t="s">
        <v>8</v>
      </c>
      <c r="E123" s="67" t="s">
        <v>20</v>
      </c>
      <c r="F123" s="67" t="s">
        <v>21</v>
      </c>
      <c r="G123" s="66" t="s">
        <v>62</v>
      </c>
      <c r="H123" s="31" t="s">
        <v>9</v>
      </c>
      <c r="I123" s="67" t="s">
        <v>24</v>
      </c>
      <c r="J123" s="67" t="s">
        <v>27</v>
      </c>
      <c r="K123" s="68" t="s">
        <v>32</v>
      </c>
      <c r="L123" s="32">
        <v>-183.377066</v>
      </c>
      <c r="M123" s="32">
        <v>489.807961</v>
      </c>
      <c r="N123" s="32">
        <v>183.43</v>
      </c>
      <c r="O123" s="101">
        <f t="shared" si="7"/>
        <v>601.797144</v>
      </c>
      <c r="P123" s="50">
        <f aca="true" t="shared" si="12" ref="P123:P129">IF(L123&lt;&gt;"",-L123-$C$2,"")</f>
        <v>-1629.857889</v>
      </c>
      <c r="Q123" s="51">
        <f t="shared" si="9"/>
        <v>-489.807961</v>
      </c>
      <c r="S123" s="37"/>
    </row>
    <row r="124" spans="1:19" s="36" customFormat="1" ht="15.75" customHeight="1">
      <c r="A124" s="33">
        <v>117</v>
      </c>
      <c r="B124" s="30" t="s">
        <v>162</v>
      </c>
      <c r="C124" s="31" t="s">
        <v>163</v>
      </c>
      <c r="D124" s="31" t="s">
        <v>8</v>
      </c>
      <c r="E124" s="65" t="s">
        <v>20</v>
      </c>
      <c r="F124" s="65" t="s">
        <v>21</v>
      </c>
      <c r="G124" s="66" t="s">
        <v>65</v>
      </c>
      <c r="H124" s="31" t="s">
        <v>9</v>
      </c>
      <c r="I124" s="67" t="s">
        <v>24</v>
      </c>
      <c r="J124" s="67" t="s">
        <v>27</v>
      </c>
      <c r="K124" s="68" t="s">
        <v>35</v>
      </c>
      <c r="L124" s="32">
        <v>-293.482782</v>
      </c>
      <c r="M124" s="32">
        <v>694.645341</v>
      </c>
      <c r="N124" s="32">
        <v>190.8</v>
      </c>
      <c r="O124" s="101">
        <f t="shared" si="7"/>
        <v>625.9766400000001</v>
      </c>
      <c r="P124" s="50">
        <f t="shared" si="12"/>
        <v>-1519.7521729999999</v>
      </c>
      <c r="Q124" s="51">
        <f t="shared" si="9"/>
        <v>-694.645341</v>
      </c>
      <c r="S124" s="37"/>
    </row>
    <row r="125" spans="1:19" s="36" customFormat="1" ht="15.75" customHeight="1">
      <c r="A125" s="33">
        <v>118</v>
      </c>
      <c r="B125" s="30" t="s">
        <v>203</v>
      </c>
      <c r="C125" s="31" t="s">
        <v>205</v>
      </c>
      <c r="D125" s="31" t="s">
        <v>8</v>
      </c>
      <c r="E125" s="65" t="s">
        <v>20</v>
      </c>
      <c r="F125" s="65" t="s">
        <v>23</v>
      </c>
      <c r="G125" s="66" t="s">
        <v>76</v>
      </c>
      <c r="H125" s="31" t="s">
        <v>9</v>
      </c>
      <c r="I125" s="67" t="s">
        <v>24</v>
      </c>
      <c r="J125" s="67" t="s">
        <v>27</v>
      </c>
      <c r="K125" s="68" t="s">
        <v>46</v>
      </c>
      <c r="L125" s="32">
        <v>-642.842813</v>
      </c>
      <c r="M125" s="32">
        <v>900.94006</v>
      </c>
      <c r="N125" s="32">
        <v>189.65</v>
      </c>
      <c r="O125" s="101">
        <f t="shared" si="7"/>
        <v>622.2037200000001</v>
      </c>
      <c r="P125" s="50">
        <f t="shared" si="12"/>
        <v>-1170.392142</v>
      </c>
      <c r="Q125" s="51">
        <f t="shared" si="9"/>
        <v>-900.94006</v>
      </c>
      <c r="S125" s="37"/>
    </row>
    <row r="126" spans="1:19" s="36" customFormat="1" ht="15.75" customHeight="1">
      <c r="A126" s="33">
        <v>119</v>
      </c>
      <c r="B126" s="30" t="s">
        <v>203</v>
      </c>
      <c r="C126" s="31" t="s">
        <v>206</v>
      </c>
      <c r="D126" s="31" t="s">
        <v>8</v>
      </c>
      <c r="E126" s="65" t="s">
        <v>20</v>
      </c>
      <c r="F126" s="65" t="s">
        <v>23</v>
      </c>
      <c r="G126" s="66" t="s">
        <v>77</v>
      </c>
      <c r="H126" s="31" t="s">
        <v>9</v>
      </c>
      <c r="I126" s="67" t="s">
        <v>24</v>
      </c>
      <c r="J126" s="67" t="s">
        <v>27</v>
      </c>
      <c r="K126" s="68" t="s">
        <v>47</v>
      </c>
      <c r="L126" s="32">
        <v>-655.46194</v>
      </c>
      <c r="M126" s="32">
        <v>928.198045</v>
      </c>
      <c r="N126" s="32">
        <v>190.61</v>
      </c>
      <c r="O126" s="101">
        <f t="shared" si="7"/>
        <v>625.353288</v>
      </c>
      <c r="P126" s="50">
        <f t="shared" si="12"/>
        <v>-1157.7730149999998</v>
      </c>
      <c r="Q126" s="51">
        <f t="shared" si="9"/>
        <v>-928.198045</v>
      </c>
      <c r="S126" s="37"/>
    </row>
    <row r="127" spans="1:19" s="36" customFormat="1" ht="15.75" customHeight="1">
      <c r="A127" s="33">
        <v>120</v>
      </c>
      <c r="B127" s="30" t="s">
        <v>203</v>
      </c>
      <c r="C127" s="31" t="s">
        <v>204</v>
      </c>
      <c r="D127" s="31" t="s">
        <v>8</v>
      </c>
      <c r="E127" s="65" t="s">
        <v>20</v>
      </c>
      <c r="F127" s="67" t="s">
        <v>23</v>
      </c>
      <c r="G127" s="66" t="s">
        <v>75</v>
      </c>
      <c r="H127" s="31" t="s">
        <v>9</v>
      </c>
      <c r="I127" s="67" t="s">
        <v>24</v>
      </c>
      <c r="J127" s="67" t="s">
        <v>27</v>
      </c>
      <c r="K127" s="68" t="s">
        <v>45</v>
      </c>
      <c r="L127" s="32">
        <v>-636.857764</v>
      </c>
      <c r="M127" s="32">
        <v>945.296024</v>
      </c>
      <c r="N127" s="32">
        <v>190.99</v>
      </c>
      <c r="O127" s="101">
        <f t="shared" si="7"/>
        <v>626.599992</v>
      </c>
      <c r="P127" s="50">
        <f t="shared" si="12"/>
        <v>-1176.377191</v>
      </c>
      <c r="Q127" s="51">
        <f t="shared" si="9"/>
        <v>-945.296024</v>
      </c>
      <c r="S127" s="37"/>
    </row>
    <row r="128" spans="1:19" s="24" customFormat="1" ht="15.75" customHeight="1">
      <c r="A128" s="33">
        <v>121</v>
      </c>
      <c r="B128" s="30" t="s">
        <v>168</v>
      </c>
      <c r="C128" s="31" t="s">
        <v>169</v>
      </c>
      <c r="D128" s="31" t="s">
        <v>8</v>
      </c>
      <c r="E128" s="65" t="s">
        <v>20</v>
      </c>
      <c r="F128" s="67" t="s">
        <v>21</v>
      </c>
      <c r="G128" s="66" t="s">
        <v>67</v>
      </c>
      <c r="H128" s="31" t="s">
        <v>9</v>
      </c>
      <c r="I128" s="67" t="s">
        <v>24</v>
      </c>
      <c r="J128" s="67" t="s">
        <v>27</v>
      </c>
      <c r="K128" s="68" t="s">
        <v>37</v>
      </c>
      <c r="L128" s="32">
        <v>-309.754779</v>
      </c>
      <c r="M128" s="32">
        <v>550.341388</v>
      </c>
      <c r="N128" s="32">
        <v>174.56</v>
      </c>
      <c r="O128" s="101">
        <f t="shared" si="7"/>
        <v>572.696448</v>
      </c>
      <c r="P128" s="50">
        <f t="shared" si="12"/>
        <v>-1503.480176</v>
      </c>
      <c r="Q128" s="51">
        <f t="shared" si="9"/>
        <v>-550.341388</v>
      </c>
      <c r="S128" s="25"/>
    </row>
    <row r="129" spans="1:19" s="24" customFormat="1" ht="15.75" customHeight="1">
      <c r="A129" s="33">
        <v>122</v>
      </c>
      <c r="B129" s="30" t="s">
        <v>166</v>
      </c>
      <c r="C129" s="31" t="s">
        <v>167</v>
      </c>
      <c r="D129" s="31" t="s">
        <v>8</v>
      </c>
      <c r="E129" s="65" t="s">
        <v>20</v>
      </c>
      <c r="F129" s="67" t="s">
        <v>21</v>
      </c>
      <c r="G129" s="66" t="s">
        <v>66</v>
      </c>
      <c r="H129" s="31" t="s">
        <v>9</v>
      </c>
      <c r="I129" s="67" t="s">
        <v>24</v>
      </c>
      <c r="J129" s="67" t="s">
        <v>27</v>
      </c>
      <c r="K129" s="68" t="s">
        <v>36</v>
      </c>
      <c r="L129" s="32">
        <v>-307.841235</v>
      </c>
      <c r="M129" s="32">
        <v>508.595659</v>
      </c>
      <c r="N129" s="32">
        <v>177.87</v>
      </c>
      <c r="O129" s="101">
        <f t="shared" si="7"/>
        <v>583.5558960000001</v>
      </c>
      <c r="P129" s="50">
        <f t="shared" si="12"/>
        <v>-1505.39372</v>
      </c>
      <c r="Q129" s="51">
        <f t="shared" si="9"/>
        <v>-508.595659</v>
      </c>
      <c r="S129" s="25"/>
    </row>
    <row r="130" spans="1:19" s="36" customFormat="1" ht="15.75" customHeight="1">
      <c r="A130" s="33">
        <v>123</v>
      </c>
      <c r="B130" s="30" t="s">
        <v>144</v>
      </c>
      <c r="C130" s="31" t="s">
        <v>145</v>
      </c>
      <c r="D130" s="31" t="s">
        <v>8</v>
      </c>
      <c r="E130" s="65" t="s">
        <v>20</v>
      </c>
      <c r="F130" s="67" t="s">
        <v>21</v>
      </c>
      <c r="G130" s="66" t="s">
        <v>60</v>
      </c>
      <c r="H130" s="31" t="s">
        <v>9</v>
      </c>
      <c r="I130" s="67" t="s">
        <v>24</v>
      </c>
      <c r="J130" s="67" t="s">
        <v>27</v>
      </c>
      <c r="K130" s="68" t="s">
        <v>30</v>
      </c>
      <c r="L130" s="32">
        <v>-154.996235</v>
      </c>
      <c r="M130" s="32">
        <v>347.615251</v>
      </c>
      <c r="N130" s="32">
        <v>181.58</v>
      </c>
      <c r="O130" s="101">
        <f t="shared" si="7"/>
        <v>595.7276640000001</v>
      </c>
      <c r="P130" s="50">
        <f>IF(L130&lt;&gt;"",-L130-$C$2,"")</f>
        <v>-1658.2387199999998</v>
      </c>
      <c r="Q130" s="51">
        <f t="shared" si="9"/>
        <v>-347.615251</v>
      </c>
      <c r="S130" s="37"/>
    </row>
    <row r="131" spans="1:19" s="36" customFormat="1" ht="15.75" customHeight="1">
      <c r="A131" s="33">
        <v>124</v>
      </c>
      <c r="B131" s="30" t="s">
        <v>188</v>
      </c>
      <c r="C131" s="31" t="s">
        <v>189</v>
      </c>
      <c r="D131" s="31" t="s">
        <v>8</v>
      </c>
      <c r="E131" s="65" t="s">
        <v>20</v>
      </c>
      <c r="F131" s="67" t="s">
        <v>21</v>
      </c>
      <c r="G131" s="66" t="s">
        <v>72</v>
      </c>
      <c r="H131" s="31" t="s">
        <v>9</v>
      </c>
      <c r="I131" s="67" t="s">
        <v>24</v>
      </c>
      <c r="J131" s="67" t="s">
        <v>27</v>
      </c>
      <c r="K131" s="68" t="s">
        <v>42</v>
      </c>
      <c r="L131" s="32">
        <v>-550.116409</v>
      </c>
      <c r="M131" s="32">
        <v>837.790795</v>
      </c>
      <c r="N131" s="32">
        <v>174.46</v>
      </c>
      <c r="O131" s="101">
        <f t="shared" si="7"/>
        <v>572.368368</v>
      </c>
      <c r="P131" s="50">
        <f>IF(L131&lt;&gt;"",-L131-$C$2,"")</f>
        <v>-1263.118546</v>
      </c>
      <c r="Q131" s="51">
        <f t="shared" si="9"/>
        <v>-837.790795</v>
      </c>
      <c r="S131" s="37"/>
    </row>
    <row r="132" spans="1:19" s="36" customFormat="1" ht="15.75" customHeight="1">
      <c r="A132" s="33">
        <v>125</v>
      </c>
      <c r="B132" s="30" t="s">
        <v>184</v>
      </c>
      <c r="C132" s="31" t="s">
        <v>185</v>
      </c>
      <c r="D132" s="31" t="s">
        <v>8</v>
      </c>
      <c r="E132" s="65" t="s">
        <v>20</v>
      </c>
      <c r="F132" s="65" t="s">
        <v>21</v>
      </c>
      <c r="G132" s="66" t="s">
        <v>70</v>
      </c>
      <c r="H132" s="31" t="s">
        <v>9</v>
      </c>
      <c r="I132" s="67" t="s">
        <v>24</v>
      </c>
      <c r="J132" s="67" t="s">
        <v>27</v>
      </c>
      <c r="K132" s="68" t="s">
        <v>40</v>
      </c>
      <c r="L132" s="32">
        <v>-464.683191</v>
      </c>
      <c r="M132" s="32">
        <v>724.14193</v>
      </c>
      <c r="N132" s="32">
        <v>175.9</v>
      </c>
      <c r="O132" s="101">
        <f t="shared" si="7"/>
        <v>577.0927200000001</v>
      </c>
      <c r="P132" s="50">
        <f>IF(L132&lt;&gt;"",-L132-$C$2,"")</f>
        <v>-1348.5517639999998</v>
      </c>
      <c r="Q132" s="51">
        <f t="shared" si="9"/>
        <v>-724.14193</v>
      </c>
      <c r="S132" s="37"/>
    </row>
    <row r="133" spans="1:19" s="36" customFormat="1" ht="15.75" customHeight="1">
      <c r="A133" s="33">
        <v>126</v>
      </c>
      <c r="B133" s="30" t="s">
        <v>140</v>
      </c>
      <c r="C133" s="31" t="s">
        <v>141</v>
      </c>
      <c r="D133" s="31" t="s">
        <v>8</v>
      </c>
      <c r="E133" s="65" t="s">
        <v>20</v>
      </c>
      <c r="F133" s="67" t="s">
        <v>21</v>
      </c>
      <c r="G133" s="66" t="s">
        <v>59</v>
      </c>
      <c r="H133" s="31" t="s">
        <v>9</v>
      </c>
      <c r="I133" s="67" t="s">
        <v>24</v>
      </c>
      <c r="J133" s="67" t="s">
        <v>27</v>
      </c>
      <c r="K133" s="68" t="s">
        <v>29</v>
      </c>
      <c r="L133" s="32">
        <v>-139.951709</v>
      </c>
      <c r="M133" s="32">
        <v>-346.652006</v>
      </c>
      <c r="N133" s="32">
        <v>181.73</v>
      </c>
      <c r="O133" s="101">
        <f t="shared" si="7"/>
        <v>596.219784</v>
      </c>
      <c r="P133" s="50">
        <f>IF(L133&lt;&gt;"",-L133-$C$2,"")</f>
        <v>-1673.283246</v>
      </c>
      <c r="Q133" s="51">
        <f aca="true" t="shared" si="13" ref="Q133:Q148">IF(M133&lt;&gt;"",-M133,"")</f>
        <v>346.652006</v>
      </c>
      <c r="S133" s="37"/>
    </row>
    <row r="134" spans="1:19" s="36" customFormat="1" ht="15.75" customHeight="1">
      <c r="A134" s="33">
        <v>127</v>
      </c>
      <c r="B134" s="30" t="s">
        <v>140</v>
      </c>
      <c r="C134" s="31" t="s">
        <v>198</v>
      </c>
      <c r="D134" s="31" t="s">
        <v>8</v>
      </c>
      <c r="E134" s="65" t="s">
        <v>20</v>
      </c>
      <c r="F134" s="67" t="s">
        <v>21</v>
      </c>
      <c r="G134" s="66" t="s">
        <v>74</v>
      </c>
      <c r="H134" s="31" t="s">
        <v>9</v>
      </c>
      <c r="I134" s="67" t="s">
        <v>24</v>
      </c>
      <c r="J134" s="67" t="s">
        <v>27</v>
      </c>
      <c r="K134" s="68" t="s">
        <v>44</v>
      </c>
      <c r="L134" s="32">
        <v>-585.76804</v>
      </c>
      <c r="M134" s="32">
        <v>-280.246068</v>
      </c>
      <c r="N134" s="32">
        <v>180.1</v>
      </c>
      <c r="O134" s="101">
        <f t="shared" si="7"/>
        <v>590.87208</v>
      </c>
      <c r="P134" s="50">
        <f aca="true" t="shared" si="14" ref="P134:P148">IF(L134&lt;&gt;"",-L134-$C$2,"")</f>
        <v>-1227.466915</v>
      </c>
      <c r="Q134" s="51">
        <f t="shared" si="13"/>
        <v>280.246068</v>
      </c>
      <c r="S134" s="37"/>
    </row>
    <row r="135" spans="1:19" s="36" customFormat="1" ht="15.75" customHeight="1">
      <c r="A135" s="33">
        <v>128</v>
      </c>
      <c r="B135" s="30" t="s">
        <v>234</v>
      </c>
      <c r="C135" s="31" t="s">
        <v>235</v>
      </c>
      <c r="D135" s="31" t="s">
        <v>8</v>
      </c>
      <c r="E135" s="67" t="s">
        <v>20</v>
      </c>
      <c r="F135" s="67" t="s">
        <v>21</v>
      </c>
      <c r="G135" s="66" t="s">
        <v>78</v>
      </c>
      <c r="H135" s="31" t="s">
        <v>9</v>
      </c>
      <c r="I135" s="67" t="s">
        <v>24</v>
      </c>
      <c r="J135" s="67">
        <v>12</v>
      </c>
      <c r="K135" s="66">
        <v>12.4257</v>
      </c>
      <c r="L135" s="32">
        <v>-1048.842943</v>
      </c>
      <c r="M135" s="32">
        <v>-219.085818</v>
      </c>
      <c r="N135" s="32">
        <v>178.95</v>
      </c>
      <c r="O135" s="101">
        <f t="shared" si="7"/>
        <v>587.09916</v>
      </c>
      <c r="P135" s="50">
        <f t="shared" si="14"/>
        <v>-764.3920119999998</v>
      </c>
      <c r="Q135" s="51">
        <f t="shared" si="13"/>
        <v>219.085818</v>
      </c>
      <c r="S135" s="37"/>
    </row>
    <row r="136" spans="1:19" s="36" customFormat="1" ht="15.75" customHeight="1">
      <c r="A136" s="33">
        <v>129</v>
      </c>
      <c r="B136" s="30" t="s">
        <v>284</v>
      </c>
      <c r="C136" s="31" t="s">
        <v>285</v>
      </c>
      <c r="D136" s="31" t="s">
        <v>8</v>
      </c>
      <c r="E136" s="67" t="s">
        <v>20</v>
      </c>
      <c r="F136" s="67" t="s">
        <v>21</v>
      </c>
      <c r="G136" s="66" t="s">
        <v>81</v>
      </c>
      <c r="H136" s="31" t="s">
        <v>9</v>
      </c>
      <c r="I136" s="67" t="s">
        <v>24</v>
      </c>
      <c r="J136" s="67" t="s">
        <v>48</v>
      </c>
      <c r="K136" s="68" t="s">
        <v>51</v>
      </c>
      <c r="L136" s="32">
        <v>-1647.832789</v>
      </c>
      <c r="M136" s="32">
        <v>-926.326242</v>
      </c>
      <c r="N136" s="32">
        <v>191.62</v>
      </c>
      <c r="O136" s="101">
        <f t="shared" si="7"/>
        <v>628.6668960000001</v>
      </c>
      <c r="P136" s="50">
        <f t="shared" si="14"/>
        <v>-165.40216599999985</v>
      </c>
      <c r="Q136" s="51">
        <f t="shared" si="13"/>
        <v>926.326242</v>
      </c>
      <c r="S136" s="37"/>
    </row>
    <row r="137" spans="1:19" s="36" customFormat="1" ht="15.75" customHeight="1">
      <c r="A137" s="33">
        <v>130</v>
      </c>
      <c r="B137" s="30" t="s">
        <v>241</v>
      </c>
      <c r="C137" s="31" t="s">
        <v>242</v>
      </c>
      <c r="D137" s="31" t="s">
        <v>8</v>
      </c>
      <c r="E137" s="67" t="s">
        <v>20</v>
      </c>
      <c r="F137" s="67" t="s">
        <v>21</v>
      </c>
      <c r="G137" s="66" t="s">
        <v>79</v>
      </c>
      <c r="H137" s="31" t="s">
        <v>9</v>
      </c>
      <c r="I137" s="67" t="s">
        <v>24</v>
      </c>
      <c r="J137" s="67" t="s">
        <v>48</v>
      </c>
      <c r="K137" s="68" t="s">
        <v>49</v>
      </c>
      <c r="L137" s="32">
        <v>-1202.305901</v>
      </c>
      <c r="M137" s="32">
        <v>257.105833</v>
      </c>
      <c r="N137" s="32">
        <v>177.42</v>
      </c>
      <c r="O137" s="101">
        <f aca="true" t="shared" si="15" ref="O137:O150">$N137*3.2808</f>
        <v>582.079536</v>
      </c>
      <c r="P137" s="50">
        <f t="shared" si="14"/>
        <v>-610.929054</v>
      </c>
      <c r="Q137" s="51">
        <f t="shared" si="13"/>
        <v>-257.105833</v>
      </c>
      <c r="S137" s="37"/>
    </row>
    <row r="138" spans="1:19" s="36" customFormat="1" ht="15.75" customHeight="1">
      <c r="A138" s="33">
        <v>131</v>
      </c>
      <c r="B138" s="30" t="s">
        <v>241</v>
      </c>
      <c r="C138" s="31" t="s">
        <v>255</v>
      </c>
      <c r="D138" s="31" t="s">
        <v>8</v>
      </c>
      <c r="E138" s="67" t="s">
        <v>20</v>
      </c>
      <c r="F138" s="67" t="s">
        <v>21</v>
      </c>
      <c r="G138" s="66" t="s">
        <v>80</v>
      </c>
      <c r="H138" s="31" t="s">
        <v>9</v>
      </c>
      <c r="I138" s="67" t="s">
        <v>24</v>
      </c>
      <c r="J138" s="67" t="s">
        <v>48</v>
      </c>
      <c r="K138" s="68" t="s">
        <v>50</v>
      </c>
      <c r="L138" s="32">
        <v>-1328.141499</v>
      </c>
      <c r="M138" s="32">
        <v>179.615379</v>
      </c>
      <c r="N138" s="32">
        <v>177.16</v>
      </c>
      <c r="O138" s="101">
        <f t="shared" si="15"/>
        <v>581.226528</v>
      </c>
      <c r="P138" s="50">
        <f t="shared" si="14"/>
        <v>-485.09345599999983</v>
      </c>
      <c r="Q138" s="51">
        <f t="shared" si="13"/>
        <v>-179.615379</v>
      </c>
      <c r="S138" s="37"/>
    </row>
    <row r="139" spans="1:24" s="36" customFormat="1" ht="15.75" customHeight="1">
      <c r="A139" s="33">
        <v>132</v>
      </c>
      <c r="B139" s="30" t="s">
        <v>306</v>
      </c>
      <c r="C139" s="31" t="s">
        <v>307</v>
      </c>
      <c r="D139" s="31" t="s">
        <v>8</v>
      </c>
      <c r="E139" s="67" t="s">
        <v>20</v>
      </c>
      <c r="F139" s="67" t="s">
        <v>21</v>
      </c>
      <c r="G139" s="66" t="s">
        <v>82</v>
      </c>
      <c r="H139" s="31" t="s">
        <v>9</v>
      </c>
      <c r="I139" s="67" t="s">
        <v>24</v>
      </c>
      <c r="J139" s="67" t="s">
        <v>52</v>
      </c>
      <c r="K139" s="68" t="s">
        <v>53</v>
      </c>
      <c r="L139" s="32">
        <v>-2132.981172</v>
      </c>
      <c r="M139" s="32">
        <v>-0.049652</v>
      </c>
      <c r="N139" s="32">
        <v>178.52</v>
      </c>
      <c r="O139" s="101">
        <f t="shared" si="15"/>
        <v>585.6884160000001</v>
      </c>
      <c r="P139" s="50">
        <f t="shared" si="14"/>
        <v>319.7462169999999</v>
      </c>
      <c r="Q139" s="51">
        <f t="shared" si="13"/>
        <v>0.049652</v>
      </c>
      <c r="R139" s="118" t="s">
        <v>345</v>
      </c>
      <c r="S139" s="119"/>
      <c r="T139" s="119"/>
      <c r="U139" s="119"/>
      <c r="V139" s="119"/>
      <c r="W139" s="45"/>
      <c r="X139" s="45"/>
    </row>
    <row r="140" spans="1:19" s="36" customFormat="1" ht="15.75" customHeight="1">
      <c r="A140" s="33">
        <v>133</v>
      </c>
      <c r="B140" s="30" t="s">
        <v>192</v>
      </c>
      <c r="C140" s="31" t="s">
        <v>193</v>
      </c>
      <c r="D140" s="31" t="s">
        <v>8</v>
      </c>
      <c r="E140" s="65" t="s">
        <v>20</v>
      </c>
      <c r="F140" s="67" t="s">
        <v>21</v>
      </c>
      <c r="G140" s="66" t="s">
        <v>73</v>
      </c>
      <c r="H140" s="31" t="s">
        <v>9</v>
      </c>
      <c r="I140" s="67" t="s">
        <v>24</v>
      </c>
      <c r="J140" s="67" t="s">
        <v>27</v>
      </c>
      <c r="K140" s="68" t="s">
        <v>43</v>
      </c>
      <c r="L140" s="32">
        <v>-573.149719</v>
      </c>
      <c r="M140" s="32">
        <v>-356.610492</v>
      </c>
      <c r="N140" s="32">
        <v>187.3</v>
      </c>
      <c r="O140" s="101">
        <f t="shared" si="15"/>
        <v>614.4938400000001</v>
      </c>
      <c r="P140" s="50">
        <f t="shared" si="14"/>
        <v>-1240.085236</v>
      </c>
      <c r="Q140" s="51">
        <f t="shared" si="13"/>
        <v>356.610492</v>
      </c>
      <c r="S140" s="37"/>
    </row>
    <row r="141" spans="1:19" s="36" customFormat="1" ht="15.75" customHeight="1">
      <c r="A141" s="59">
        <v>134</v>
      </c>
      <c r="B141" s="60" t="s">
        <v>352</v>
      </c>
      <c r="C141" s="61" t="s">
        <v>353</v>
      </c>
      <c r="D141" s="61" t="s">
        <v>8</v>
      </c>
      <c r="E141" s="82" t="s">
        <v>20</v>
      </c>
      <c r="F141" s="83" t="s">
        <v>21</v>
      </c>
      <c r="G141" s="84">
        <v>34.1606</v>
      </c>
      <c r="H141" s="61" t="s">
        <v>9</v>
      </c>
      <c r="I141" s="83" t="s">
        <v>24</v>
      </c>
      <c r="J141" s="83" t="s">
        <v>27</v>
      </c>
      <c r="K141" s="84">
        <v>20.5054</v>
      </c>
      <c r="L141" s="85">
        <v>11.451989</v>
      </c>
      <c r="M141" s="85">
        <v>-226.0299</v>
      </c>
      <c r="N141" s="85">
        <v>185.28</v>
      </c>
      <c r="O141" s="102">
        <f t="shared" si="15"/>
        <v>607.866624</v>
      </c>
      <c r="P141" s="86">
        <f>IF(L141&lt;&gt;"",-L141-$C$2,"")</f>
        <v>-1824.6869439999998</v>
      </c>
      <c r="Q141" s="87">
        <f>IF(M141&lt;&gt;"",-M141,"")</f>
        <v>226.0299</v>
      </c>
      <c r="S141" s="37"/>
    </row>
    <row r="142" spans="1:19" s="36" customFormat="1" ht="15.75" customHeight="1">
      <c r="A142" s="59">
        <v>135</v>
      </c>
      <c r="B142" s="60" t="s">
        <v>355</v>
      </c>
      <c r="C142" s="61" t="s">
        <v>354</v>
      </c>
      <c r="D142" s="61" t="s">
        <v>8</v>
      </c>
      <c r="E142" s="82" t="s">
        <v>20</v>
      </c>
      <c r="F142" s="83" t="s">
        <v>21</v>
      </c>
      <c r="G142" s="84">
        <v>22.992</v>
      </c>
      <c r="H142" s="61" t="s">
        <v>9</v>
      </c>
      <c r="I142" s="83" t="s">
        <v>24</v>
      </c>
      <c r="J142" s="83">
        <v>12</v>
      </c>
      <c r="K142" s="84">
        <v>15.0157</v>
      </c>
      <c r="L142" s="85">
        <v>-1090.851139</v>
      </c>
      <c r="M142" s="85">
        <v>151.633561</v>
      </c>
      <c r="N142" s="85">
        <v>181.91</v>
      </c>
      <c r="O142" s="102">
        <f t="shared" si="15"/>
        <v>596.810328</v>
      </c>
      <c r="P142" s="86">
        <f>IF(L142&lt;&gt;"",-L142-$C$2,"")</f>
        <v>-722.3838159999998</v>
      </c>
      <c r="Q142" s="87">
        <f>IF(M142&lt;&gt;"",-M142,"")</f>
        <v>-151.633561</v>
      </c>
      <c r="S142" s="37"/>
    </row>
    <row r="143" spans="1:19" s="36" customFormat="1" ht="15.75" customHeight="1">
      <c r="A143" s="59">
        <v>136</v>
      </c>
      <c r="B143" s="60" t="s">
        <v>356</v>
      </c>
      <c r="C143" s="61" t="s">
        <v>357</v>
      </c>
      <c r="D143" s="61" t="s">
        <v>8</v>
      </c>
      <c r="E143" s="82" t="s">
        <v>20</v>
      </c>
      <c r="F143" s="83" t="s">
        <v>21</v>
      </c>
      <c r="G143" s="84">
        <v>23.6222</v>
      </c>
      <c r="H143" s="61" t="s">
        <v>9</v>
      </c>
      <c r="I143" s="83" t="s">
        <v>24</v>
      </c>
      <c r="J143" s="83">
        <v>12</v>
      </c>
      <c r="K143" s="84">
        <v>45.0787</v>
      </c>
      <c r="L143" s="85">
        <v>-1704.973595</v>
      </c>
      <c r="M143" s="85">
        <v>150.17548</v>
      </c>
      <c r="N143" s="85">
        <v>182.58</v>
      </c>
      <c r="O143" s="102">
        <f t="shared" si="15"/>
        <v>599.0084640000001</v>
      </c>
      <c r="P143" s="86">
        <f>IF(L143&lt;&gt;"",-L143-$C$2,"")</f>
        <v>-108.26135999999997</v>
      </c>
      <c r="Q143" s="87">
        <f>IF(M143&lt;&gt;"",-M143,"")</f>
        <v>-150.17548</v>
      </c>
      <c r="S143" s="37"/>
    </row>
    <row r="144" spans="1:22" s="36" customFormat="1" ht="15.75" customHeight="1">
      <c r="A144" s="59">
        <v>137</v>
      </c>
      <c r="B144" s="60" t="s">
        <v>358</v>
      </c>
      <c r="C144" s="61" t="s">
        <v>359</v>
      </c>
      <c r="D144" s="88" t="s">
        <v>8</v>
      </c>
      <c r="E144" s="82" t="s">
        <v>20</v>
      </c>
      <c r="F144" s="83">
        <v>46</v>
      </c>
      <c r="G144" s="89">
        <v>27.0166</v>
      </c>
      <c r="H144" s="88" t="s">
        <v>9</v>
      </c>
      <c r="I144" s="83" t="s">
        <v>24</v>
      </c>
      <c r="J144" s="90">
        <v>11</v>
      </c>
      <c r="K144" s="91">
        <v>29.3137</v>
      </c>
      <c r="L144" s="85">
        <v>-161.799466</v>
      </c>
      <c r="M144" s="85">
        <v>-0.130197</v>
      </c>
      <c r="N144" s="85">
        <v>177.22</v>
      </c>
      <c r="O144" s="102">
        <f t="shared" si="15"/>
        <v>581.4233760000001</v>
      </c>
      <c r="P144" s="86">
        <f>IF(L144&lt;&gt;"",-L144-$C$2,"")</f>
        <v>-1651.435489</v>
      </c>
      <c r="Q144" s="87">
        <f>IF(M144&lt;&gt;"",-M144,"")</f>
        <v>0.130197</v>
      </c>
      <c r="R144" s="114"/>
      <c r="S144" s="115"/>
      <c r="T144" s="115"/>
      <c r="U144" s="115"/>
      <c r="V144" s="115"/>
    </row>
    <row r="145" spans="1:22" s="36" customFormat="1" ht="15.75" customHeight="1">
      <c r="A145" s="33">
        <v>138</v>
      </c>
      <c r="B145" s="30" t="s">
        <v>341</v>
      </c>
      <c r="C145" s="31" t="s">
        <v>343</v>
      </c>
      <c r="D145" s="78" t="s">
        <v>8</v>
      </c>
      <c r="E145" s="65" t="s">
        <v>20</v>
      </c>
      <c r="F145" s="67">
        <v>46</v>
      </c>
      <c r="G145" s="79">
        <v>26.7908</v>
      </c>
      <c r="H145" s="78" t="s">
        <v>9</v>
      </c>
      <c r="I145" s="67" t="s">
        <v>24</v>
      </c>
      <c r="J145" s="80">
        <v>11</v>
      </c>
      <c r="K145" s="81">
        <v>17.9112</v>
      </c>
      <c r="L145" s="32">
        <v>71.122983</v>
      </c>
      <c r="M145" s="32">
        <v>-0.033634</v>
      </c>
      <c r="N145" s="32">
        <v>178.22</v>
      </c>
      <c r="O145" s="103">
        <f t="shared" si="15"/>
        <v>584.7041760000001</v>
      </c>
      <c r="P145" s="50">
        <f t="shared" si="14"/>
        <v>-1884.3579379999999</v>
      </c>
      <c r="Q145" s="51">
        <f t="shared" si="13"/>
        <v>0.033634</v>
      </c>
      <c r="R145" s="126" t="s">
        <v>367</v>
      </c>
      <c r="S145" s="127"/>
      <c r="T145" s="127"/>
      <c r="U145" s="127"/>
      <c r="V145" s="127"/>
    </row>
    <row r="146" spans="1:23" s="19" customFormat="1" ht="15.75" customHeight="1">
      <c r="A146" s="33">
        <v>139</v>
      </c>
      <c r="B146" s="34" t="s">
        <v>360</v>
      </c>
      <c r="C146" s="35" t="s">
        <v>340</v>
      </c>
      <c r="D146" s="35" t="s">
        <v>8</v>
      </c>
      <c r="E146" s="92" t="s">
        <v>20</v>
      </c>
      <c r="F146" s="93" t="s">
        <v>21</v>
      </c>
      <c r="G146" s="94">
        <v>28.5842</v>
      </c>
      <c r="H146" s="35" t="s">
        <v>9</v>
      </c>
      <c r="I146" s="93" t="s">
        <v>24</v>
      </c>
      <c r="J146" s="93">
        <v>12</v>
      </c>
      <c r="K146" s="94">
        <v>50.1643</v>
      </c>
      <c r="L146" s="41">
        <v>-1813.234955</v>
      </c>
      <c r="M146" s="41">
        <v>0</v>
      </c>
      <c r="N146" s="41">
        <v>175.43</v>
      </c>
      <c r="O146" s="101">
        <f t="shared" si="15"/>
        <v>575.550744</v>
      </c>
      <c r="P146" s="50">
        <f>IF(L146&lt;&gt;"",-L146-$C$2,"")</f>
        <v>0</v>
      </c>
      <c r="Q146" s="51">
        <f>IF(M146&lt;&gt;"",-M146,"")</f>
        <v>0</v>
      </c>
      <c r="R146" s="116"/>
      <c r="S146" s="117"/>
      <c r="T146" s="117"/>
      <c r="U146" s="117"/>
      <c r="V146" s="44"/>
      <c r="W146" s="44"/>
    </row>
    <row r="147" spans="1:22" s="36" customFormat="1" ht="15.75" customHeight="1">
      <c r="A147" s="59">
        <v>140</v>
      </c>
      <c r="B147" s="60" t="s">
        <v>362</v>
      </c>
      <c r="C147" s="61" t="s">
        <v>361</v>
      </c>
      <c r="D147" s="88" t="s">
        <v>8</v>
      </c>
      <c r="E147" s="82" t="s">
        <v>20</v>
      </c>
      <c r="F147" s="83">
        <v>46</v>
      </c>
      <c r="G147" s="89">
        <v>26.6386</v>
      </c>
      <c r="H147" s="88" t="s">
        <v>9</v>
      </c>
      <c r="I147" s="83" t="s">
        <v>24</v>
      </c>
      <c r="J147" s="90">
        <v>11</v>
      </c>
      <c r="K147" s="91">
        <v>10.4662</v>
      </c>
      <c r="L147" s="85">
        <v>223.201892</v>
      </c>
      <c r="M147" s="85">
        <v>0.161428</v>
      </c>
      <c r="N147" s="85">
        <v>180.09</v>
      </c>
      <c r="O147" s="102">
        <f t="shared" si="15"/>
        <v>590.839272</v>
      </c>
      <c r="P147" s="86">
        <f>IF(L147&lt;&gt;"",-L147-$C$2,"")</f>
        <v>-2036.436847</v>
      </c>
      <c r="Q147" s="87">
        <f>IF(M147&lt;&gt;"",-M147,"")</f>
        <v>-0.161428</v>
      </c>
      <c r="R147" s="114"/>
      <c r="S147" s="115"/>
      <c r="T147" s="115"/>
      <c r="U147" s="115"/>
      <c r="V147" s="115"/>
    </row>
    <row r="148" spans="1:22" s="36" customFormat="1" ht="15.75" customHeight="1">
      <c r="A148" s="33">
        <v>141</v>
      </c>
      <c r="B148" s="39" t="s">
        <v>339</v>
      </c>
      <c r="C148" s="40" t="s">
        <v>342</v>
      </c>
      <c r="D148" s="96" t="s">
        <v>8</v>
      </c>
      <c r="E148" s="65" t="s">
        <v>20</v>
      </c>
      <c r="F148" s="97">
        <v>46</v>
      </c>
      <c r="G148" s="79">
        <v>28.6524</v>
      </c>
      <c r="H148" s="96" t="s">
        <v>9</v>
      </c>
      <c r="I148" s="67" t="s">
        <v>24</v>
      </c>
      <c r="J148" s="98">
        <v>12</v>
      </c>
      <c r="K148" s="99">
        <v>53.7358</v>
      </c>
      <c r="L148" s="38">
        <v>-1886.194894</v>
      </c>
      <c r="M148" s="38">
        <v>0.032521</v>
      </c>
      <c r="N148" s="38">
        <v>175.16</v>
      </c>
      <c r="O148" s="101">
        <f t="shared" si="15"/>
        <v>574.664928</v>
      </c>
      <c r="P148" s="53">
        <f t="shared" si="14"/>
        <v>72.95993900000008</v>
      </c>
      <c r="Q148" s="51">
        <f t="shared" si="13"/>
        <v>-0.032521</v>
      </c>
      <c r="R148" s="128"/>
      <c r="S148" s="129"/>
      <c r="T148" s="129"/>
      <c r="U148" s="129"/>
      <c r="V148" s="129"/>
    </row>
    <row r="149" spans="1:23" s="19" customFormat="1" ht="15.75" customHeight="1">
      <c r="A149" s="33">
        <v>142</v>
      </c>
      <c r="B149" s="34" t="s">
        <v>363</v>
      </c>
      <c r="C149" s="35" t="s">
        <v>338</v>
      </c>
      <c r="D149" s="35" t="s">
        <v>8</v>
      </c>
      <c r="E149" s="93" t="s">
        <v>20</v>
      </c>
      <c r="F149" s="93" t="s">
        <v>21</v>
      </c>
      <c r="G149" s="94">
        <v>26.8578</v>
      </c>
      <c r="H149" s="35" t="s">
        <v>9</v>
      </c>
      <c r="I149" s="93" t="s">
        <v>24</v>
      </c>
      <c r="J149" s="93">
        <v>11</v>
      </c>
      <c r="K149" s="94">
        <v>21.3926</v>
      </c>
      <c r="L149" s="48">
        <v>0</v>
      </c>
      <c r="M149" s="41">
        <v>0</v>
      </c>
      <c r="N149" s="41">
        <v>177.91</v>
      </c>
      <c r="O149" s="101">
        <f t="shared" si="15"/>
        <v>583.687128</v>
      </c>
      <c r="P149" s="48">
        <f>IF(L149&lt;&gt;"",-L149-$C$2,"")</f>
        <v>-1813.234955</v>
      </c>
      <c r="Q149" s="49">
        <f>IF(M149&lt;&gt;"",-M149,"")</f>
        <v>0</v>
      </c>
      <c r="R149" s="116"/>
      <c r="S149" s="117"/>
      <c r="T149" s="117"/>
      <c r="U149" s="117"/>
      <c r="V149" s="44"/>
      <c r="W149" s="44"/>
    </row>
    <row r="150" spans="1:22" s="36" customFormat="1" ht="15.75" customHeight="1">
      <c r="A150" s="59">
        <v>143</v>
      </c>
      <c r="B150" s="60" t="s">
        <v>364</v>
      </c>
      <c r="C150" s="61" t="s">
        <v>365</v>
      </c>
      <c r="D150" s="88" t="s">
        <v>8</v>
      </c>
      <c r="E150" s="82" t="s">
        <v>20</v>
      </c>
      <c r="F150" s="83">
        <v>46</v>
      </c>
      <c r="G150" s="89">
        <v>28.7654</v>
      </c>
      <c r="H150" s="88" t="s">
        <v>9</v>
      </c>
      <c r="I150" s="83" t="s">
        <v>24</v>
      </c>
      <c r="J150" s="90">
        <v>12</v>
      </c>
      <c r="K150" s="91">
        <v>59.5148</v>
      </c>
      <c r="L150" s="85">
        <v>-2004.236583</v>
      </c>
      <c r="M150" s="85">
        <v>-0.00906</v>
      </c>
      <c r="N150" s="85">
        <v>176.95</v>
      </c>
      <c r="O150" s="102">
        <f t="shared" si="15"/>
        <v>580.53756</v>
      </c>
      <c r="P150" s="86">
        <f>IF(L150&lt;&gt;"",-L150-$C$2,"")</f>
        <v>191.0016280000002</v>
      </c>
      <c r="Q150" s="87">
        <f>IF(M150&lt;&gt;"",-M150,"")</f>
        <v>0.00906</v>
      </c>
      <c r="R150" s="114"/>
      <c r="S150" s="115"/>
      <c r="T150" s="115"/>
      <c r="U150" s="115"/>
      <c r="V150" s="115"/>
    </row>
    <row r="151" spans="1:19" s="19" customFormat="1" ht="15.75" customHeight="1">
      <c r="A151" s="7">
        <v>144</v>
      </c>
      <c r="B151" s="4" t="s">
        <v>371</v>
      </c>
      <c r="C151" s="5" t="s">
        <v>372</v>
      </c>
      <c r="D151" s="3" t="s">
        <v>8</v>
      </c>
      <c r="E151" s="7">
        <v>48</v>
      </c>
      <c r="F151" s="7">
        <v>46</v>
      </c>
      <c r="G151" s="8">
        <v>12.1708</v>
      </c>
      <c r="H151" s="3" t="s">
        <v>9</v>
      </c>
      <c r="I151" s="7">
        <v>2</v>
      </c>
      <c r="J151" s="6">
        <v>12</v>
      </c>
      <c r="K151" s="9">
        <v>17.8018</v>
      </c>
      <c r="L151" s="10">
        <v>-675.2</v>
      </c>
      <c r="M151" s="10">
        <v>-487.4</v>
      </c>
      <c r="N151" s="10">
        <v>219.35</v>
      </c>
      <c r="O151" s="2">
        <f>ROUNDUP($N151*3.2808,0)</f>
        <v>720</v>
      </c>
      <c r="P151" s="11">
        <f>IF(L151&lt;&gt;"",-L151-$C$2,"")</f>
        <v>-1138.0349549999999</v>
      </c>
      <c r="Q151" s="104">
        <f>IF(M151&lt;&gt;"",-M151,"")</f>
        <v>487.4</v>
      </c>
      <c r="S151" s="20"/>
    </row>
    <row r="152" spans="1:19" ht="13.5" thickBot="1">
      <c r="A152" s="21"/>
      <c r="B152" s="22"/>
      <c r="S152" s="23"/>
    </row>
    <row r="153" spans="1:19" ht="12.75" customHeight="1">
      <c r="A153" s="105" t="s">
        <v>370</v>
      </c>
      <c r="B153" s="106"/>
      <c r="C153" s="106"/>
      <c r="D153" s="106"/>
      <c r="E153" s="106"/>
      <c r="F153" s="106"/>
      <c r="G153" s="106"/>
      <c r="H153" s="106"/>
      <c r="I153" s="106"/>
      <c r="J153" s="106"/>
      <c r="K153" s="106"/>
      <c r="L153" s="106"/>
      <c r="M153" s="106"/>
      <c r="N153" s="106"/>
      <c r="O153" s="106"/>
      <c r="P153" s="106"/>
      <c r="Q153" s="107"/>
      <c r="S153" s="23"/>
    </row>
    <row r="154" spans="1:19" ht="12.75">
      <c r="A154" s="108"/>
      <c r="B154" s="109"/>
      <c r="C154" s="109"/>
      <c r="D154" s="109"/>
      <c r="E154" s="109"/>
      <c r="F154" s="109"/>
      <c r="G154" s="109"/>
      <c r="H154" s="109"/>
      <c r="I154" s="109"/>
      <c r="J154" s="109"/>
      <c r="K154" s="109"/>
      <c r="L154" s="109"/>
      <c r="M154" s="109"/>
      <c r="N154" s="109"/>
      <c r="O154" s="109"/>
      <c r="P154" s="109"/>
      <c r="Q154" s="110"/>
      <c r="S154" s="23" t="s">
        <v>366</v>
      </c>
    </row>
    <row r="155" spans="1:19" ht="12.75">
      <c r="A155" s="108"/>
      <c r="B155" s="109"/>
      <c r="C155" s="109"/>
      <c r="D155" s="109"/>
      <c r="E155" s="109"/>
      <c r="F155" s="109"/>
      <c r="G155" s="109"/>
      <c r="H155" s="109"/>
      <c r="I155" s="109"/>
      <c r="J155" s="109"/>
      <c r="K155" s="109"/>
      <c r="L155" s="109"/>
      <c r="M155" s="109"/>
      <c r="N155" s="109"/>
      <c r="O155" s="109"/>
      <c r="P155" s="109"/>
      <c r="Q155" s="110"/>
      <c r="S155" s="23"/>
    </row>
    <row r="156" spans="1:19" ht="12.75">
      <c r="A156" s="108"/>
      <c r="B156" s="109"/>
      <c r="C156" s="109"/>
      <c r="D156" s="109"/>
      <c r="E156" s="109"/>
      <c r="F156" s="109"/>
      <c r="G156" s="109"/>
      <c r="H156" s="109"/>
      <c r="I156" s="109"/>
      <c r="J156" s="109"/>
      <c r="K156" s="109"/>
      <c r="L156" s="109"/>
      <c r="M156" s="109"/>
      <c r="N156" s="109"/>
      <c r="O156" s="109"/>
      <c r="P156" s="109"/>
      <c r="Q156" s="110"/>
      <c r="S156" s="23"/>
    </row>
    <row r="157" spans="1:19" ht="12.75">
      <c r="A157" s="108"/>
      <c r="B157" s="109"/>
      <c r="C157" s="109"/>
      <c r="D157" s="109"/>
      <c r="E157" s="109"/>
      <c r="F157" s="109"/>
      <c r="G157" s="109"/>
      <c r="H157" s="109"/>
      <c r="I157" s="109"/>
      <c r="J157" s="109"/>
      <c r="K157" s="109"/>
      <c r="L157" s="109"/>
      <c r="M157" s="109"/>
      <c r="N157" s="109"/>
      <c r="O157" s="109"/>
      <c r="P157" s="109"/>
      <c r="Q157" s="110"/>
      <c r="S157" s="23"/>
    </row>
    <row r="158" spans="1:19" ht="12.75">
      <c r="A158" s="108"/>
      <c r="B158" s="109"/>
      <c r="C158" s="109"/>
      <c r="D158" s="109"/>
      <c r="E158" s="109"/>
      <c r="F158" s="109"/>
      <c r="G158" s="109"/>
      <c r="H158" s="109"/>
      <c r="I158" s="109"/>
      <c r="J158" s="109"/>
      <c r="K158" s="109"/>
      <c r="L158" s="109"/>
      <c r="M158" s="109"/>
      <c r="N158" s="109"/>
      <c r="O158" s="109"/>
      <c r="P158" s="109"/>
      <c r="Q158" s="110"/>
      <c r="S158" s="23"/>
    </row>
    <row r="159" spans="1:19" ht="12.75">
      <c r="A159" s="108"/>
      <c r="B159" s="109"/>
      <c r="C159" s="109"/>
      <c r="D159" s="109"/>
      <c r="E159" s="109"/>
      <c r="F159" s="109"/>
      <c r="G159" s="109"/>
      <c r="H159" s="109"/>
      <c r="I159" s="109"/>
      <c r="J159" s="109"/>
      <c r="K159" s="109"/>
      <c r="L159" s="109"/>
      <c r="M159" s="109"/>
      <c r="N159" s="109"/>
      <c r="O159" s="109"/>
      <c r="P159" s="109"/>
      <c r="Q159" s="110"/>
      <c r="S159" s="23"/>
    </row>
    <row r="160" spans="1:19" ht="12.75">
      <c r="A160" s="108"/>
      <c r="B160" s="109"/>
      <c r="C160" s="109"/>
      <c r="D160" s="109"/>
      <c r="E160" s="109"/>
      <c r="F160" s="109"/>
      <c r="G160" s="109"/>
      <c r="H160" s="109"/>
      <c r="I160" s="109"/>
      <c r="J160" s="109"/>
      <c r="K160" s="109"/>
      <c r="L160" s="109"/>
      <c r="M160" s="109"/>
      <c r="N160" s="109"/>
      <c r="O160" s="109"/>
      <c r="P160" s="109"/>
      <c r="Q160" s="110"/>
      <c r="S160" s="23"/>
    </row>
    <row r="161" spans="1:19" ht="13.5" thickBot="1">
      <c r="A161" s="111"/>
      <c r="B161" s="112"/>
      <c r="C161" s="112"/>
      <c r="D161" s="112"/>
      <c r="E161" s="112"/>
      <c r="F161" s="112"/>
      <c r="G161" s="112"/>
      <c r="H161" s="112"/>
      <c r="I161" s="112"/>
      <c r="J161" s="112"/>
      <c r="K161" s="112"/>
      <c r="L161" s="112"/>
      <c r="M161" s="112"/>
      <c r="N161" s="112"/>
      <c r="O161" s="112"/>
      <c r="P161" s="112"/>
      <c r="Q161" s="113"/>
      <c r="S161" s="23"/>
    </row>
    <row r="162" spans="2:19" ht="12.75">
      <c r="B162" s="22"/>
      <c r="S162" s="23"/>
    </row>
    <row r="163" ht="12.75">
      <c r="S163" s="23"/>
    </row>
    <row r="164" ht="12.75">
      <c r="S164" s="23"/>
    </row>
    <row r="165" ht="12.75">
      <c r="S165" s="23"/>
    </row>
    <row r="166" ht="12.75">
      <c r="S166" s="23"/>
    </row>
    <row r="167" ht="12.75">
      <c r="S167" s="23"/>
    </row>
    <row r="168" ht="12.75">
      <c r="S168" s="23"/>
    </row>
    <row r="169" ht="12.75">
      <c r="S169" s="23"/>
    </row>
    <row r="170" ht="12.75">
      <c r="S170" s="23"/>
    </row>
    <row r="171" ht="12.75">
      <c r="S171" s="23"/>
    </row>
    <row r="172" ht="12.75">
      <c r="S172" s="23"/>
    </row>
    <row r="173" ht="12.75">
      <c r="S173" s="23"/>
    </row>
    <row r="174" ht="12.75">
      <c r="S174" s="23"/>
    </row>
  </sheetData>
  <sheetProtection/>
  <mergeCells count="21">
    <mergeCell ref="F2:H2"/>
    <mergeCell ref="N4:O4"/>
    <mergeCell ref="D5:G5"/>
    <mergeCell ref="H5:K5"/>
    <mergeCell ref="D4:K4"/>
    <mergeCell ref="A4:A6"/>
    <mergeCell ref="B4:B6"/>
    <mergeCell ref="C4:C6"/>
    <mergeCell ref="O2:P2"/>
    <mergeCell ref="V2:AA2"/>
    <mergeCell ref="L2:N2"/>
    <mergeCell ref="I2:K2"/>
    <mergeCell ref="R145:V145"/>
    <mergeCell ref="R148:V148"/>
    <mergeCell ref="R144:V144"/>
    <mergeCell ref="A153:Q161"/>
    <mergeCell ref="R147:V147"/>
    <mergeCell ref="R150:V150"/>
    <mergeCell ref="R146:U146"/>
    <mergeCell ref="R139:V139"/>
    <mergeCell ref="R149:U149"/>
  </mergeCells>
  <conditionalFormatting sqref="A116:C140 L116:N140 A145 A148 L146:N146 A146:C146 L149:N149 A149:C149 A8:C113 L8:O8 L9:N113 O9:O150">
    <cfRule type="expression" priority="26" dxfId="0" stopIfTrue="1">
      <formula>N($Y8)&gt;=1</formula>
    </cfRule>
  </conditionalFormatting>
  <conditionalFormatting sqref="A151:P151 P116:Q140 D116:K140 B145:N145 B148:N148 D146:K146 D149:K149 D8:K113 P8:Q113 P148:Q149 P145:Q146">
    <cfRule type="expression" priority="27" dxfId="0" stopIfTrue="1">
      <formula>N(#REF!)&gt;=1</formula>
    </cfRule>
  </conditionalFormatting>
  <conditionalFormatting sqref="C115 L115:N115">
    <cfRule type="expression" priority="20" dxfId="0" stopIfTrue="1">
      <formula>N($Y115)&gt;=1</formula>
    </cfRule>
  </conditionalFormatting>
  <conditionalFormatting sqref="P115:Q115 D115:K115">
    <cfRule type="expression" priority="21" dxfId="0" stopIfTrue="1">
      <formula>N(#REF!)&gt;=1</formula>
    </cfRule>
  </conditionalFormatting>
  <conditionalFormatting sqref="A114:C114 L114:N114 A115">
    <cfRule type="expression" priority="18" dxfId="0" stopIfTrue="1">
      <formula>N($Y114)&gt;=1</formula>
    </cfRule>
  </conditionalFormatting>
  <conditionalFormatting sqref="P114:Q114 D114:K114">
    <cfRule type="expression" priority="19" dxfId="0" stopIfTrue="1">
      <formula>N(#REF!)&gt;=1</formula>
    </cfRule>
  </conditionalFormatting>
  <conditionalFormatting sqref="B115">
    <cfRule type="expression" priority="17" dxfId="0" stopIfTrue="1">
      <formula>N($Y115)&gt;=1</formula>
    </cfRule>
  </conditionalFormatting>
  <conditionalFormatting sqref="A141:C141 L141:N141">
    <cfRule type="expression" priority="15" dxfId="0" stopIfTrue="1">
      <formula>N($Y141)&gt;=1</formula>
    </cfRule>
  </conditionalFormatting>
  <conditionalFormatting sqref="P141:Q141 D141:K141">
    <cfRule type="expression" priority="16" dxfId="0" stopIfTrue="1">
      <formula>N(#REF!)&gt;=1</formula>
    </cfRule>
  </conditionalFormatting>
  <conditionalFormatting sqref="A142:C142 L142:N142">
    <cfRule type="expression" priority="13" dxfId="0" stopIfTrue="1">
      <formula>N($Y142)&gt;=1</formula>
    </cfRule>
  </conditionalFormatting>
  <conditionalFormatting sqref="P142:Q142 D142:K142">
    <cfRule type="expression" priority="14" dxfId="0" stopIfTrue="1">
      <formula>N(#REF!)&gt;=1</formula>
    </cfRule>
  </conditionalFormatting>
  <conditionalFormatting sqref="A143:C143 L143:N143">
    <cfRule type="expression" priority="9" dxfId="0" stopIfTrue="1">
      <formula>N($Y143)&gt;=1</formula>
    </cfRule>
  </conditionalFormatting>
  <conditionalFormatting sqref="P143:Q143 D143:K143">
    <cfRule type="expression" priority="10" dxfId="0" stopIfTrue="1">
      <formula>N(#REF!)&gt;=1</formula>
    </cfRule>
  </conditionalFormatting>
  <conditionalFormatting sqref="A144">
    <cfRule type="expression" priority="7" dxfId="0" stopIfTrue="1">
      <formula>N($Y144)&gt;=1</formula>
    </cfRule>
  </conditionalFormatting>
  <conditionalFormatting sqref="B144:N144 P144:Q144">
    <cfRule type="expression" priority="8" dxfId="0" stopIfTrue="1">
      <formula>N(#REF!)&gt;=1</formula>
    </cfRule>
  </conditionalFormatting>
  <conditionalFormatting sqref="A147">
    <cfRule type="expression" priority="5" dxfId="0" stopIfTrue="1">
      <formula>N($Y147)&gt;=1</formula>
    </cfRule>
  </conditionalFormatting>
  <conditionalFormatting sqref="B147:N147 P147:Q147">
    <cfRule type="expression" priority="6" dxfId="0" stopIfTrue="1">
      <formula>N(#REF!)&gt;=1</formula>
    </cfRule>
  </conditionalFormatting>
  <conditionalFormatting sqref="A150">
    <cfRule type="expression" priority="1" dxfId="0" stopIfTrue="1">
      <formula>N($Y150)&gt;=1</formula>
    </cfRule>
  </conditionalFormatting>
  <conditionalFormatting sqref="B150:N150 P150:Q150 Q151">
    <cfRule type="expression" priority="2" dxfId="0" stopIfTrue="1">
      <formula>N(#REF!)&gt;=1</formula>
    </cfRule>
  </conditionalFormatting>
  <printOptions/>
  <pageMargins left="0.7" right="0.7" top="0.75" bottom="0.75" header="0.3" footer="0.3"/>
  <pageSetup fitToHeight="0" horizontalDpi="600" verticalDpi="600" orientation="landscape" paperSize="9" scale="68" r:id="rId1"/>
  <headerFooter alignWithMargins="0">
    <oddHeader>&amp;LMise à jour le 02/03/18
ajout nouvelle twr &amp;C&amp;"Arial,Gras"&amp;12FICHIER OBSTACLES 
issu de : SNIA LFPV&amp;RPage &amp;P/&amp;N</oddHeader>
  </headerFooter>
  <colBreaks count="1" manualBreakCount="1">
    <brk id="17" max="65535" man="1"/>
  </colBreaks>
  <ignoredErrors>
    <ignoredError sqref="E19:K19 E148:K148 E56:K56 E104:K113 E60:K60 E59:F59 H59:J59 E29:K29 E114:F115 H114:I114 H115:J115 E8:F18 H8:J18 E20:F28 H20:J28 E30:F50 H30:J50 E51:F55 H51:J55 E58:K58 E57:F57 H57:J57 E61:F103 H61:J103 E116:K140 E141:F141 H141:J141 E145:J145 E142:I142 E143:I143 E144:F144 H144:I144 E146:I146 E147:I147 E149:I149 E150:F150 H150:I1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Rault</Manager>
  <Company>dircam-dia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Fichier obstacles</dc:title>
  <dc:subject/>
  <dc:creator>RAULT</dc:creator>
  <cp:keywords/>
  <dc:description>Transformation coordonnées pour intégration Géotitan</dc:description>
  <cp:lastModifiedBy>VAUDREY Martial ADC</cp:lastModifiedBy>
  <cp:lastPrinted>2014-07-30T06:39:43Z</cp:lastPrinted>
  <dcterms:created xsi:type="dcterms:W3CDTF">2004-03-22T08:53:17Z</dcterms:created>
  <dcterms:modified xsi:type="dcterms:W3CDTF">2018-07-09T11:04:09Z</dcterms:modified>
  <cp:category/>
  <cp:version/>
  <cp:contentType/>
  <cp:contentStatus/>
</cp:coreProperties>
</file>