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1"/>
  </bookViews>
  <sheets>
    <sheet name="Tableau" sheetId="1" r:id="rId1"/>
    <sheet name="Obstacles CSV" sheetId="2" r:id="rId2"/>
  </sheets>
  <definedNames>
    <definedName name="_xlnm.Print_Titles" localSheetId="0">'Tableau'!$1:$6</definedName>
    <definedName name="_xlnm.Print_Area" localSheetId="0">'Tableau'!$A$2:$Q$118</definedName>
  </definedNames>
  <calcPr fullCalcOnLoad="1"/>
</workbook>
</file>

<file path=xl/sharedStrings.xml><?xml version="1.0" encoding="utf-8"?>
<sst xmlns="http://schemas.openxmlformats.org/spreadsheetml/2006/main" count="1162" uniqueCount="187">
  <si>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</si>
  <si>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</si>
  <si>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</si>
  <si>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</si>
  <si>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</si>
  <si>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</si>
  <si>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</si>
  <si>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</si>
  <si>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</si>
  <si>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</si>
  <si>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</si>
  <si>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</si>
  <si>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</si>
  <si>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</si>
  <si>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</si>
  <si>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</si>
  <si>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</si>
  <si>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</si>
  <si>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</si>
  <si>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</si>
  <si>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</si>
  <si>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</si>
  <si>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</si>
  <si>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</si>
  <si>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</si>
  <si>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</si>
  <si>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</si>
  <si>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</si>
  <si>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SEUIL 20</t>
  </si>
  <si>
    <t>EXTRÉMITÉ 20</t>
  </si>
  <si>
    <t>SEUIL 02</t>
  </si>
  <si>
    <t>EXTRÉMITÉ 02</t>
  </si>
  <si>
    <t>LOCALIZER</t>
  </si>
  <si>
    <t>GLIDE</t>
  </si>
  <si>
    <t>MIDDLE MARKER</t>
  </si>
  <si>
    <t>OUTER MARKER</t>
  </si>
  <si>
    <t>TACAN</t>
  </si>
  <si>
    <t>ALADIN</t>
  </si>
  <si>
    <t>PAR NG</t>
  </si>
  <si>
    <t>ANTENNE PARATONNERRE</t>
  </si>
  <si>
    <t>ANTENNE ÉMISSION SUD</t>
  </si>
  <si>
    <t>ANTENNE ÉMISSION OUEST</t>
  </si>
  <si>
    <t>ANTENNE ÉMISSION NORD</t>
  </si>
  <si>
    <t>ANTENNE RÉCEPTION 1</t>
  </si>
  <si>
    <t>ANTENNE RECEPTION 2</t>
  </si>
  <si>
    <t>ANTENNE RÉCEPTION 3</t>
  </si>
  <si>
    <t>LIGNE D'ARBRES</t>
  </si>
  <si>
    <t>HM 14</t>
  </si>
  <si>
    <t>HM 15</t>
  </si>
  <si>
    <t>ABRI FREIN</t>
  </si>
  <si>
    <t>ARBRE</t>
  </si>
  <si>
    <t>HANGARETTE</t>
  </si>
  <si>
    <t>HM 13</t>
  </si>
  <si>
    <t>TOUR DE CONTRÔLE</t>
  </si>
  <si>
    <t>ESIS PISTE</t>
  </si>
  <si>
    <t>HM 4</t>
  </si>
  <si>
    <t>HM 5</t>
  </si>
  <si>
    <t>HM 6</t>
  </si>
  <si>
    <t>CLOCHER</t>
  </si>
  <si>
    <t>DEMI-TONNEAU 2</t>
  </si>
  <si>
    <t>LAMPADAIRE</t>
  </si>
  <si>
    <t>HM 1</t>
  </si>
  <si>
    <t>ARBRES</t>
  </si>
  <si>
    <t>MERLON</t>
  </si>
  <si>
    <t>DEMI-TONNEAU 10</t>
  </si>
  <si>
    <t>DEMI-TONNEAU 21</t>
  </si>
  <si>
    <t>ANTENNE OUEST</t>
  </si>
  <si>
    <t>CHÂTEAU D'EAU</t>
  </si>
  <si>
    <t>ANTENNE EST</t>
  </si>
  <si>
    <t>SO100</t>
  </si>
  <si>
    <t>SO101</t>
  </si>
  <si>
    <t>SO105</t>
  </si>
  <si>
    <t>SO106</t>
  </si>
  <si>
    <t>SO200</t>
  </si>
  <si>
    <t>SO203</t>
  </si>
  <si>
    <t>SO208</t>
  </si>
  <si>
    <t>SO209</t>
  </si>
  <si>
    <t>SO300</t>
  </si>
  <si>
    <t>SO350</t>
  </si>
  <si>
    <t>SO353</t>
  </si>
  <si>
    <t>SO354</t>
  </si>
  <si>
    <t>SO355</t>
  </si>
  <si>
    <t>SO356</t>
  </si>
  <si>
    <t>SO357</t>
  </si>
  <si>
    <t>SO358</t>
  </si>
  <si>
    <t>SO359</t>
  </si>
  <si>
    <t>SO360</t>
  </si>
  <si>
    <t>SO900-1</t>
  </si>
  <si>
    <t>SO900-2</t>
  </si>
  <si>
    <t>SO901-1</t>
  </si>
  <si>
    <t>SO901-2</t>
  </si>
  <si>
    <t>SO902-1</t>
  </si>
  <si>
    <t>SO902-2</t>
  </si>
  <si>
    <t>SO904-1</t>
  </si>
  <si>
    <t>SO904-2</t>
  </si>
  <si>
    <t>SO904-3</t>
  </si>
  <si>
    <t>SO904-4</t>
  </si>
  <si>
    <t>SO905-1</t>
  </si>
  <si>
    <t>SO905-2</t>
  </si>
  <si>
    <t>SO905-3</t>
  </si>
  <si>
    <t>SO905-4</t>
  </si>
  <si>
    <t>SO907-1</t>
  </si>
  <si>
    <t>SO907-2</t>
  </si>
  <si>
    <t>SO908-1</t>
  </si>
  <si>
    <t>SO908-2</t>
  </si>
  <si>
    <t>SO909</t>
  </si>
  <si>
    <t>SO910</t>
  </si>
  <si>
    <t>SO911-1</t>
  </si>
  <si>
    <t>SO911-2</t>
  </si>
  <si>
    <t>SO912-1</t>
  </si>
  <si>
    <t>SO912-2</t>
  </si>
  <si>
    <t>SO913-1</t>
  </si>
  <si>
    <t>SO913-2</t>
  </si>
  <si>
    <t>SO914-1</t>
  </si>
  <si>
    <t>SO914-2</t>
  </si>
  <si>
    <t>SO915-1</t>
  </si>
  <si>
    <t>SO915-2</t>
  </si>
  <si>
    <t>SO916</t>
  </si>
  <si>
    <t>SO917</t>
  </si>
  <si>
    <t>SO919-1</t>
  </si>
  <si>
    <t>SO919-2</t>
  </si>
  <si>
    <t>SO919-3</t>
  </si>
  <si>
    <t>SO919-4</t>
  </si>
  <si>
    <t>SO920</t>
  </si>
  <si>
    <t>SO921</t>
  </si>
  <si>
    <t>SO922-1</t>
  </si>
  <si>
    <t>SO922-2</t>
  </si>
  <si>
    <t>SO922-3</t>
  </si>
  <si>
    <t>SO922-4</t>
  </si>
  <si>
    <t>SO923</t>
  </si>
  <si>
    <t>SO924-1</t>
  </si>
  <si>
    <t>SO924-2</t>
  </si>
  <si>
    <t>SO924-3</t>
  </si>
  <si>
    <t>SO924-4</t>
  </si>
  <si>
    <t>SO925</t>
  </si>
  <si>
    <t>SO926-1</t>
  </si>
  <si>
    <t>SO926-2</t>
  </si>
  <si>
    <t>SO926-3</t>
  </si>
  <si>
    <t>SO926-4</t>
  </si>
  <si>
    <t>SO927-1</t>
  </si>
  <si>
    <t>SO927-2</t>
  </si>
  <si>
    <t>SO927-3</t>
  </si>
  <si>
    <t>SO927-4</t>
  </si>
  <si>
    <t>SO929</t>
  </si>
  <si>
    <t>SO930-1</t>
  </si>
  <si>
    <t>SO930-2</t>
  </si>
  <si>
    <t>SO930-3</t>
  </si>
  <si>
    <t>SO930-4</t>
  </si>
  <si>
    <t>SO931</t>
  </si>
  <si>
    <t>SO932-1</t>
  </si>
  <si>
    <t>SO932-2</t>
  </si>
  <si>
    <t>SO932-3</t>
  </si>
  <si>
    <t>SO932-4</t>
  </si>
  <si>
    <t>SO933-1</t>
  </si>
  <si>
    <t>SO933-2</t>
  </si>
  <si>
    <t>SO934-1</t>
  </si>
  <si>
    <t>SO934-2</t>
  </si>
  <si>
    <t>SO935-1</t>
  </si>
  <si>
    <t>SO935-2</t>
  </si>
  <si>
    <t>SO936</t>
  </si>
  <si>
    <t>SO937-1</t>
  </si>
  <si>
    <t>SO937-2</t>
  </si>
  <si>
    <t>SO937-3</t>
  </si>
  <si>
    <t>SO937-4</t>
  </si>
  <si>
    <t>SO938-1</t>
  </si>
  <si>
    <t>SO938-2</t>
  </si>
  <si>
    <t>SO939-1</t>
  </si>
  <si>
    <t>SO939-2</t>
  </si>
  <si>
    <t>SO940-1</t>
  </si>
  <si>
    <t>SO940-2</t>
  </si>
  <si>
    <t>SO940-3</t>
  </si>
  <si>
    <t>SO940-4</t>
  </si>
  <si>
    <t>SO941</t>
  </si>
  <si>
    <t>SO942</t>
  </si>
  <si>
    <t>SO943</t>
  </si>
  <si>
    <t>SO944</t>
  </si>
  <si>
    <t>SO945</t>
  </si>
  <si>
    <t>SO946</t>
  </si>
  <si>
    <t>SO947</t>
  </si>
  <si>
    <t>SO948</t>
  </si>
  <si>
    <t>MANCHE A AIR</t>
  </si>
  <si>
    <t>MÂT METEO</t>
  </si>
  <si>
    <t>CHEMINEE CHAUFFERIE</t>
  </si>
  <si>
    <t>ANTENNE PEAGE 1</t>
  </si>
  <si>
    <t>ANTENNE PEAGE 2</t>
  </si>
  <si>
    <t>GONIO NG</t>
  </si>
  <si>
    <t>SO361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</si>
</sst>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Cambria"/>
      <family val="1"/>
    </font>
    <font>
      <b/>
      <sz val="11"/>
      <name val="Cambria"/>
      <family val="1"/>
    </font>
    <font>
      <u val="single"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6" borderId="5" applyNumberFormat="0" applyAlignment="0" applyProtection="0"/>
    <xf numFmtId="0" fontId="1" fillId="0" borderId="6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11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4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4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210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8" xfId="46" applyFont="1" applyBorder="1" applyAlignment="1" applyProtection="1">
      <alignment horizontal="center" vertical="center"/>
      <protection/>
    </xf>
    <xf numFmtId="0" fontId="7" fillId="0" borderId="18" xfId="46" applyFont="1" applyBorder="1" applyAlignment="1" applyProtection="1">
      <alignment horizontal="center" vertical="center"/>
      <protection locked="0"/>
    </xf>
    <xf numFmtId="197" fontId="1" fillId="28" borderId="13" xfId="0" applyNumberFormat="1" applyFont="1" applyFill="1" applyBorder="1" applyAlignment="1" applyProtection="1">
      <alignment horizontal="right"/>
      <protection locked="0"/>
    </xf>
    <xf numFmtId="0" fontId="1" fillId="28" borderId="15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right" vertical="center"/>
      <protection locked="0"/>
    </xf>
    <xf numFmtId="193" fontId="8" fillId="0" borderId="20" xfId="0" applyNumberFormat="1" applyFont="1" applyBorder="1" applyAlignment="1" applyProtection="1">
      <alignment horizontal="left" vertical="center"/>
      <protection locked="0"/>
    </xf>
    <xf numFmtId="193" fontId="8" fillId="0" borderId="21" xfId="0" applyNumberFormat="1" applyFont="1" applyBorder="1" applyAlignment="1" applyProtection="1">
      <alignment horizontal="left" vertical="center"/>
      <protection locked="0"/>
    </xf>
    <xf numFmtId="197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93" fontId="7" fillId="0" borderId="22" xfId="0" applyNumberFormat="1" applyFont="1" applyFill="1" applyBorder="1" applyAlignment="1">
      <alignment horizontal="center" vertical="center"/>
    </xf>
    <xf numFmtId="210" fontId="7" fillId="0" borderId="22" xfId="0" applyNumberFormat="1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3" fontId="7" fillId="0" borderId="23" xfId="0" applyNumberFormat="1" applyFont="1" applyFill="1" applyBorder="1" applyAlignment="1">
      <alignment horizontal="center" vertical="center"/>
    </xf>
    <xf numFmtId="193" fontId="7" fillId="0" borderId="24" xfId="0" applyNumberFormat="1" applyFont="1" applyFill="1" applyBorder="1" applyAlignment="1">
      <alignment horizontal="center" vertical="center"/>
    </xf>
    <xf numFmtId="210" fontId="7" fillId="0" borderId="23" xfId="0" applyNumberFormat="1" applyFont="1" applyFill="1" applyBorder="1" applyAlignment="1">
      <alignment horizontal="center" vertical="center"/>
    </xf>
    <xf numFmtId="210" fontId="7" fillId="0" borderId="24" xfId="0" applyNumberFormat="1" applyFont="1" applyFill="1" applyBorder="1" applyAlignment="1">
      <alignment horizontal="center" vertical="center"/>
    </xf>
    <xf numFmtId="197" fontId="7" fillId="0" borderId="23" xfId="0" applyNumberFormat="1" applyFont="1" applyFill="1" applyBorder="1" applyAlignment="1">
      <alignment horizontal="center" vertical="center"/>
    </xf>
    <xf numFmtId="197" fontId="7" fillId="0" borderId="2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 quotePrefix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97" fontId="7" fillId="0" borderId="28" xfId="0" applyNumberFormat="1" applyFont="1" applyFill="1" applyBorder="1" applyAlignment="1" applyProtection="1">
      <alignment horizontal="center" vertical="center"/>
      <protection/>
    </xf>
    <xf numFmtId="197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 locked="0"/>
    </xf>
    <xf numFmtId="197" fontId="7" fillId="0" borderId="18" xfId="0" applyNumberFormat="1" applyFont="1" applyFill="1" applyBorder="1" applyAlignment="1" applyProtection="1">
      <alignment horizontal="center" vertical="center"/>
      <protection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7" fillId="8" borderId="13" xfId="0" applyFont="1" applyFill="1" applyBorder="1" applyAlignment="1" applyProtection="1">
      <alignment horizontal="center" vertical="center"/>
      <protection locked="0"/>
    </xf>
    <xf numFmtId="193" fontId="7" fillId="8" borderId="17" xfId="0" applyNumberFormat="1" applyFont="1" applyFill="1" applyBorder="1" applyAlignment="1">
      <alignment horizontal="center" vertical="center"/>
    </xf>
    <xf numFmtId="210" fontId="7" fillId="8" borderId="17" xfId="0" applyNumberFormat="1" applyFont="1" applyFill="1" applyBorder="1" applyAlignment="1">
      <alignment horizontal="center" vertical="center"/>
    </xf>
    <xf numFmtId="2" fontId="7" fillId="8" borderId="17" xfId="0" applyNumberFormat="1" applyFont="1" applyFill="1" applyBorder="1" applyAlignment="1">
      <alignment horizontal="center" vertical="center"/>
    </xf>
    <xf numFmtId="2" fontId="7" fillId="8" borderId="12" xfId="0" applyNumberFormat="1" applyFont="1" applyFill="1" applyBorder="1" applyAlignment="1" applyProtection="1">
      <alignment horizontal="center" vertical="center"/>
      <protection/>
    </xf>
    <xf numFmtId="197" fontId="7" fillId="8" borderId="26" xfId="0" applyNumberFormat="1" applyFont="1" applyFill="1" applyBorder="1" applyAlignment="1" applyProtection="1" quotePrefix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7" fillId="0" borderId="13" xfId="46" applyFont="1" applyBorder="1" applyAlignment="1" applyProtection="1">
      <alignment horizontal="center" vertical="center"/>
      <protection/>
    </xf>
    <xf numFmtId="0" fontId="7" fillId="0" borderId="35" xfId="46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9" fillId="0" borderId="39" xfId="46" applyFont="1" applyBorder="1" applyAlignment="1" applyProtection="1">
      <alignment horizontal="center" vertical="center" wrapText="1"/>
      <protection locked="0"/>
    </xf>
    <xf numFmtId="0" fontId="9" fillId="0" borderId="40" xfId="46" applyFont="1" applyBorder="1" applyAlignment="1" applyProtection="1">
      <alignment horizontal="center" vertical="center" wrapText="1"/>
      <protection locked="0"/>
    </xf>
    <xf numFmtId="0" fontId="9" fillId="0" borderId="41" xfId="46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7" fillId="0" borderId="19" xfId="46" applyFont="1" applyBorder="1" applyAlignment="1" applyProtection="1">
      <alignment horizontal="center" vertical="center"/>
      <protection/>
    </xf>
    <xf numFmtId="0" fontId="7" fillId="0" borderId="45" xfId="46" applyFont="1" applyBorder="1" applyAlignment="1" applyProtection="1">
      <alignment horizontal="center" vertical="center"/>
      <protection/>
    </xf>
    <xf numFmtId="0" fontId="7" fillId="0" borderId="20" xfId="46" applyFont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193" fontId="7" fillId="0" borderId="48" xfId="0" applyNumberFormat="1" applyFont="1" applyFill="1" applyBorder="1" applyAlignment="1">
      <alignment horizontal="center" vertical="center"/>
    </xf>
    <xf numFmtId="210" fontId="7" fillId="0" borderId="48" xfId="0" applyNumberFormat="1" applyFont="1" applyFill="1" applyBorder="1" applyAlignment="1">
      <alignment horizontal="center" vertical="center"/>
    </xf>
    <xf numFmtId="197" fontId="7" fillId="0" borderId="48" xfId="0" applyNumberFormat="1" applyFont="1" applyFill="1" applyBorder="1" applyAlignment="1">
      <alignment horizontal="center" vertical="center"/>
    </xf>
    <xf numFmtId="197" fontId="7" fillId="0" borderId="42" xfId="0" applyNumberFormat="1" applyFont="1" applyFill="1" applyBorder="1" applyAlignment="1" applyProtection="1">
      <alignment horizontal="center" vertical="center"/>
      <protection/>
    </xf>
    <xf numFmtId="197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93" fontId="7" fillId="0" borderId="0" xfId="0" applyNumberFormat="1" applyFont="1" applyFill="1" applyBorder="1" applyAlignment="1">
      <alignment horizontal="center" vertical="center"/>
    </xf>
    <xf numFmtId="210" fontId="7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97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193" fontId="7" fillId="0" borderId="50" xfId="0" applyNumberFormat="1" applyFont="1" applyFill="1" applyBorder="1" applyAlignment="1">
      <alignment horizontal="center" vertical="center"/>
    </xf>
    <xf numFmtId="210" fontId="7" fillId="0" borderId="50" xfId="0" applyNumberFormat="1" applyFont="1" applyFill="1" applyBorder="1" applyAlignment="1">
      <alignment horizontal="center" vertical="center"/>
    </xf>
    <xf numFmtId="197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1" fontId="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55" xfId="0" applyNumberFormat="1" applyFont="1" applyFill="1" applyBorder="1" applyAlignment="1" applyProtection="1">
      <alignment horizontal="center" vertical="center"/>
      <protection/>
    </xf>
    <xf numFmtId="1" fontId="7" fillId="8" borderId="55" xfId="0" applyNumberFormat="1" applyFont="1" applyFill="1" applyBorder="1" applyAlignment="1" applyProtection="1">
      <alignment horizontal="center" vertical="center"/>
      <protection/>
    </xf>
    <xf numFmtId="1" fontId="7" fillId="0" borderId="5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7" fillId="0" borderId="57" xfId="0" applyNumberFormat="1" applyFont="1" applyFill="1" applyBorder="1" applyAlignment="1" applyProtection="1">
      <alignment horizontal="center" vertical="center"/>
      <protection locked="0"/>
    </xf>
    <xf numFmtId="1" fontId="7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193" fontId="7" fillId="8" borderId="22" xfId="0" applyNumberFormat="1" applyFont="1" applyFill="1" applyBorder="1" applyAlignment="1">
      <alignment horizontal="center" vertical="center"/>
    </xf>
    <xf numFmtId="210" fontId="7" fillId="8" borderId="22" xfId="0" applyNumberFormat="1" applyFont="1" applyFill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/>
    </xf>
    <xf numFmtId="1" fontId="7" fillId="8" borderId="59" xfId="0" applyNumberFormat="1" applyFont="1" applyFill="1" applyBorder="1" applyAlignment="1" applyProtection="1">
      <alignment horizontal="center" vertical="center"/>
      <protection/>
    </xf>
    <xf numFmtId="2" fontId="7" fillId="8" borderId="18" xfId="0" applyNumberFormat="1" applyFont="1" applyFill="1" applyBorder="1" applyAlignment="1" applyProtection="1">
      <alignment horizontal="center" vertical="center"/>
      <protection/>
    </xf>
    <xf numFmtId="197" fontId="7" fillId="8" borderId="33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1"/>
  <sheetViews>
    <sheetView showZeros="0" view="pageLayout" zoomScaleNormal="89" workbookViewId="0" topLeftCell="A1">
      <selection activeCell="A1" sqref="A1:IV16384"/>
    </sheetView>
  </sheetViews>
  <sheetFormatPr defaultColWidth="11.421875" defaultRowHeight="12.75"/>
  <cols>
    <col min="1" max="1" width="6.28125" style="6" customWidth="1"/>
    <col min="2" max="2" width="21.8515625" style="1" customWidth="1"/>
    <col min="3" max="3" width="11.28125" style="1" customWidth="1"/>
    <col min="4" max="4" width="4.28125" style="6" bestFit="1" customWidth="1"/>
    <col min="5" max="5" width="6.00390625" style="6" customWidth="1"/>
    <col min="6" max="6" width="8.28125" style="6" bestFit="1" customWidth="1"/>
    <col min="7" max="7" width="13.00390625" style="6" bestFit="1" customWidth="1"/>
    <col min="8" max="8" width="4.7109375" style="6" customWidth="1"/>
    <col min="9" max="9" width="6.00390625" style="6" customWidth="1"/>
    <col min="10" max="10" width="8.28125" style="6" bestFit="1" customWidth="1"/>
    <col min="11" max="11" width="12.140625" style="6" bestFit="1" customWidth="1"/>
    <col min="12" max="13" width="13.00390625" style="6" customWidth="1"/>
    <col min="14" max="15" width="11.7109375" style="6" customWidth="1"/>
    <col min="16" max="17" width="13.0039062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44">
        <v>2400.519</v>
      </c>
      <c r="D2" s="45" t="s">
        <v>11</v>
      </c>
      <c r="N2" s="2"/>
      <c r="O2" s="2"/>
    </row>
    <row r="3" ht="13.5" thickBot="1">
      <c r="C3" s="3"/>
    </row>
    <row r="4" spans="1:17" ht="14.25">
      <c r="A4" s="95" t="s">
        <v>0</v>
      </c>
      <c r="B4" s="98" t="s">
        <v>1</v>
      </c>
      <c r="C4" s="101" t="s">
        <v>10</v>
      </c>
      <c r="D4" s="107" t="s">
        <v>4</v>
      </c>
      <c r="E4" s="108"/>
      <c r="F4" s="108"/>
      <c r="G4" s="108"/>
      <c r="H4" s="108"/>
      <c r="I4" s="108"/>
      <c r="J4" s="108"/>
      <c r="K4" s="109"/>
      <c r="L4" s="46" t="s">
        <v>12</v>
      </c>
      <c r="M4" s="47">
        <v>20</v>
      </c>
      <c r="N4" s="90" t="s">
        <v>14</v>
      </c>
      <c r="O4" s="90"/>
      <c r="P4" s="46" t="s">
        <v>12</v>
      </c>
      <c r="Q4" s="48">
        <v>2</v>
      </c>
    </row>
    <row r="5" spans="1:17" ht="14.25">
      <c r="A5" s="96"/>
      <c r="B5" s="99"/>
      <c r="C5" s="102"/>
      <c r="D5" s="91" t="s">
        <v>5</v>
      </c>
      <c r="E5" s="92"/>
      <c r="F5" s="93"/>
      <c r="G5" s="94"/>
      <c r="H5" s="91" t="s">
        <v>6</v>
      </c>
      <c r="I5" s="92"/>
      <c r="J5" s="93"/>
      <c r="K5" s="94"/>
      <c r="L5" s="104" t="s">
        <v>2</v>
      </c>
      <c r="M5" s="104" t="s">
        <v>3</v>
      </c>
      <c r="N5" s="104" t="s">
        <v>11</v>
      </c>
      <c r="O5" s="104" t="s">
        <v>13</v>
      </c>
      <c r="P5" s="104" t="s">
        <v>2</v>
      </c>
      <c r="Q5" s="105" t="s">
        <v>3</v>
      </c>
    </row>
    <row r="6" spans="1:17" ht="15" thickBot="1">
      <c r="A6" s="97"/>
      <c r="B6" s="100"/>
      <c r="C6" s="103"/>
      <c r="D6" s="42" t="s">
        <v>21</v>
      </c>
      <c r="E6" s="42" t="s">
        <v>19</v>
      </c>
      <c r="F6" s="43" t="s">
        <v>17</v>
      </c>
      <c r="G6" s="42" t="s">
        <v>18</v>
      </c>
      <c r="H6" s="42" t="s">
        <v>20</v>
      </c>
      <c r="I6" s="42" t="s">
        <v>19</v>
      </c>
      <c r="J6" s="43" t="s">
        <v>17</v>
      </c>
      <c r="K6" s="42" t="s">
        <v>18</v>
      </c>
      <c r="L6" s="100"/>
      <c r="M6" s="100"/>
      <c r="N6" s="100"/>
      <c r="O6" s="100"/>
      <c r="P6" s="100"/>
      <c r="Q6" s="106"/>
    </row>
    <row r="7" spans="1:19" s="7" customFormat="1" ht="15.75" customHeight="1">
      <c r="A7" s="69">
        <v>1</v>
      </c>
      <c r="B7" s="56" t="s">
        <v>35</v>
      </c>
      <c r="C7" s="59" t="s">
        <v>76</v>
      </c>
      <c r="D7" s="70" t="s">
        <v>8</v>
      </c>
      <c r="E7" s="61">
        <v>48</v>
      </c>
      <c r="F7" s="61">
        <v>39</v>
      </c>
      <c r="G7" s="63">
        <v>47.073</v>
      </c>
      <c r="H7" s="70" t="s">
        <v>9</v>
      </c>
      <c r="I7" s="61">
        <v>5</v>
      </c>
      <c r="J7" s="61">
        <v>59</v>
      </c>
      <c r="K7" s="63">
        <v>47.806</v>
      </c>
      <c r="L7" s="65">
        <v>8209.794879100516</v>
      </c>
      <c r="M7" s="65">
        <v>44.31282415533664</v>
      </c>
      <c r="N7" s="65">
        <v>312.751</v>
      </c>
      <c r="O7" s="134">
        <f aca="true" t="shared" si="0" ref="O7:O36">$N7*3.2808</f>
        <v>1026.0734808</v>
      </c>
      <c r="P7" s="71">
        <f aca="true" t="shared" si="1" ref="P7:P36">IF(L7&lt;&gt;"",-L7-$C$2,"")</f>
        <v>-10610.313879100517</v>
      </c>
      <c r="Q7" s="72">
        <f aca="true" t="shared" si="2" ref="Q7:Q36">IF(M7&lt;&gt;"",-M7,"")</f>
        <v>-44.31282415533664</v>
      </c>
      <c r="S7" s="15"/>
    </row>
    <row r="8" spans="1:19" s="7" customFormat="1" ht="15.75" customHeight="1">
      <c r="A8" s="73">
        <v>2</v>
      </c>
      <c r="B8" s="37" t="s">
        <v>34</v>
      </c>
      <c r="C8" s="38" t="s">
        <v>75</v>
      </c>
      <c r="D8" s="41" t="s">
        <v>8</v>
      </c>
      <c r="E8" s="39">
        <v>48</v>
      </c>
      <c r="F8" s="39">
        <v>36</v>
      </c>
      <c r="G8" s="40">
        <v>3.558</v>
      </c>
      <c r="H8" s="41" t="s">
        <v>9</v>
      </c>
      <c r="I8" s="39">
        <v>5</v>
      </c>
      <c r="J8" s="39">
        <v>57</v>
      </c>
      <c r="K8" s="40">
        <v>50.528</v>
      </c>
      <c r="L8" s="49">
        <v>899.6448499709968</v>
      </c>
      <c r="M8" s="49">
        <v>-0.07047352079208562</v>
      </c>
      <c r="N8" s="49">
        <v>306.811</v>
      </c>
      <c r="O8" s="136">
        <f t="shared" si="0"/>
        <v>1006.5855288</v>
      </c>
      <c r="P8" s="74">
        <f t="shared" si="1"/>
        <v>-3300.1638499709966</v>
      </c>
      <c r="Q8" s="75">
        <f t="shared" si="2"/>
        <v>0.07047352079208562</v>
      </c>
      <c r="S8" s="15"/>
    </row>
    <row r="9" spans="1:19" s="7" customFormat="1" ht="15.75" customHeight="1">
      <c r="A9" s="132">
        <v>3</v>
      </c>
      <c r="B9" s="37" t="s">
        <v>46</v>
      </c>
      <c r="C9" s="38" t="s">
        <v>88</v>
      </c>
      <c r="D9" s="41" t="s">
        <v>8</v>
      </c>
      <c r="E9" s="39">
        <v>48</v>
      </c>
      <c r="F9" s="39">
        <v>35</v>
      </c>
      <c r="G9" s="40">
        <v>50.616</v>
      </c>
      <c r="H9" s="41" t="s">
        <v>9</v>
      </c>
      <c r="I9" s="39">
        <v>5</v>
      </c>
      <c r="J9" s="39">
        <v>57</v>
      </c>
      <c r="K9" s="40">
        <v>51.439</v>
      </c>
      <c r="L9" s="49">
        <v>529.0652443982011</v>
      </c>
      <c r="M9" s="49">
        <v>-151.19018260492714</v>
      </c>
      <c r="N9" s="49">
        <v>338.115</v>
      </c>
      <c r="O9" s="136">
        <f t="shared" si="0"/>
        <v>1109.287692</v>
      </c>
      <c r="P9" s="74">
        <f t="shared" si="1"/>
        <v>-2929.584244398201</v>
      </c>
      <c r="Q9" s="76">
        <f t="shared" si="2"/>
        <v>151.19018260492714</v>
      </c>
      <c r="S9" s="15"/>
    </row>
    <row r="10" spans="1:19" s="7" customFormat="1" ht="15.75" customHeight="1">
      <c r="A10" s="110">
        <v>4</v>
      </c>
      <c r="B10" s="133" t="s">
        <v>46</v>
      </c>
      <c r="C10" s="128" t="s">
        <v>87</v>
      </c>
      <c r="D10" s="41" t="s">
        <v>8</v>
      </c>
      <c r="E10" s="129">
        <v>48</v>
      </c>
      <c r="F10" s="129">
        <v>35</v>
      </c>
      <c r="G10" s="130">
        <v>51.404</v>
      </c>
      <c r="H10" s="41" t="s">
        <v>9</v>
      </c>
      <c r="I10" s="129">
        <v>5</v>
      </c>
      <c r="J10" s="129">
        <v>57</v>
      </c>
      <c r="K10" s="130">
        <v>47.722</v>
      </c>
      <c r="L10" s="131">
        <v>526.5775967401893</v>
      </c>
      <c r="M10" s="131">
        <v>-71.2874063111727</v>
      </c>
      <c r="N10" s="131">
        <v>338.115</v>
      </c>
      <c r="O10" s="135">
        <f t="shared" si="0"/>
        <v>1109.287692</v>
      </c>
      <c r="P10" s="81">
        <f t="shared" si="1"/>
        <v>-2927.096596740189</v>
      </c>
      <c r="Q10" s="76">
        <f t="shared" si="2"/>
        <v>71.2874063111727</v>
      </c>
      <c r="S10" s="15"/>
    </row>
    <row r="11" spans="1:19" s="7" customFormat="1" ht="15.75" customHeight="1">
      <c r="A11" s="73">
        <v>5</v>
      </c>
      <c r="B11" s="57" t="s">
        <v>46</v>
      </c>
      <c r="C11" s="60" t="s">
        <v>90</v>
      </c>
      <c r="D11" s="80" t="s">
        <v>8</v>
      </c>
      <c r="E11" s="62">
        <v>48</v>
      </c>
      <c r="F11" s="62">
        <v>35</v>
      </c>
      <c r="G11" s="64">
        <v>43.602</v>
      </c>
      <c r="H11" s="80" t="s">
        <v>9</v>
      </c>
      <c r="I11" s="62">
        <v>5</v>
      </c>
      <c r="J11" s="62">
        <v>57</v>
      </c>
      <c r="K11" s="64">
        <v>55.095</v>
      </c>
      <c r="L11" s="66">
        <v>349.8545225855619</v>
      </c>
      <c r="M11" s="66">
        <v>-294.1703200031735</v>
      </c>
      <c r="N11" s="66">
        <v>339.062</v>
      </c>
      <c r="O11" s="136">
        <f t="shared" si="0"/>
        <v>1112.3946096000002</v>
      </c>
      <c r="P11" s="74">
        <f t="shared" si="1"/>
        <v>-2750.3735225855617</v>
      </c>
      <c r="Q11" s="75">
        <f t="shared" si="2"/>
        <v>294.1703200031735</v>
      </c>
      <c r="S11" s="15"/>
    </row>
    <row r="12" spans="1:19" s="7" customFormat="1" ht="15.75" customHeight="1">
      <c r="A12" s="132">
        <v>6</v>
      </c>
      <c r="B12" s="37" t="s">
        <v>46</v>
      </c>
      <c r="C12" s="38" t="s">
        <v>89</v>
      </c>
      <c r="D12" s="41" t="s">
        <v>8</v>
      </c>
      <c r="E12" s="39">
        <v>48</v>
      </c>
      <c r="F12" s="39">
        <v>35</v>
      </c>
      <c r="G12" s="40">
        <v>45.485</v>
      </c>
      <c r="H12" s="41" t="s">
        <v>9</v>
      </c>
      <c r="I12" s="39">
        <v>5</v>
      </c>
      <c r="J12" s="39">
        <v>57</v>
      </c>
      <c r="K12" s="40">
        <v>46.571</v>
      </c>
      <c r="L12" s="49">
        <v>346.3336465086204</v>
      </c>
      <c r="M12" s="49">
        <v>-110.12570237037345</v>
      </c>
      <c r="N12" s="49">
        <v>339.062</v>
      </c>
      <c r="O12" s="136">
        <f t="shared" si="0"/>
        <v>1112.3946096000002</v>
      </c>
      <c r="P12" s="81">
        <f t="shared" si="1"/>
        <v>-2746.85264650862</v>
      </c>
      <c r="Q12" s="76">
        <f t="shared" si="2"/>
        <v>110.12570237037345</v>
      </c>
      <c r="S12" s="15"/>
    </row>
    <row r="13" spans="1:19" s="7" customFormat="1" ht="15.75" customHeight="1">
      <c r="A13" s="110">
        <v>7</v>
      </c>
      <c r="B13" s="37" t="s">
        <v>46</v>
      </c>
      <c r="C13" s="38" t="s">
        <v>92</v>
      </c>
      <c r="D13" s="41" t="s">
        <v>8</v>
      </c>
      <c r="E13" s="39">
        <v>48</v>
      </c>
      <c r="F13" s="39">
        <v>35</v>
      </c>
      <c r="G13" s="40">
        <v>46.826</v>
      </c>
      <c r="H13" s="41" t="s">
        <v>9</v>
      </c>
      <c r="I13" s="39">
        <v>5</v>
      </c>
      <c r="J13" s="39">
        <v>57</v>
      </c>
      <c r="K13" s="40">
        <v>31.452</v>
      </c>
      <c r="L13" s="49">
        <v>281.9297923628964</v>
      </c>
      <c r="M13" s="49">
        <v>195.71452092028255</v>
      </c>
      <c r="N13" s="49">
        <v>333.521</v>
      </c>
      <c r="O13" s="136">
        <f t="shared" si="0"/>
        <v>1094.2156968000002</v>
      </c>
      <c r="P13" s="81">
        <f t="shared" si="1"/>
        <v>-2682.4487923628963</v>
      </c>
      <c r="Q13" s="76">
        <f t="shared" si="2"/>
        <v>-195.71452092028255</v>
      </c>
      <c r="S13" s="15"/>
    </row>
    <row r="14" spans="1:19" s="7" customFormat="1" ht="15.75" customHeight="1">
      <c r="A14" s="73">
        <v>8</v>
      </c>
      <c r="B14" s="37" t="s">
        <v>29</v>
      </c>
      <c r="C14" s="38" t="s">
        <v>70</v>
      </c>
      <c r="D14" s="41" t="s">
        <v>8</v>
      </c>
      <c r="E14" s="39">
        <v>48</v>
      </c>
      <c r="F14" s="39">
        <v>35</v>
      </c>
      <c r="G14" s="40">
        <v>44.4988</v>
      </c>
      <c r="H14" s="41" t="s">
        <v>9</v>
      </c>
      <c r="I14" s="39">
        <v>5</v>
      </c>
      <c r="J14" s="39">
        <v>57</v>
      </c>
      <c r="K14" s="40">
        <v>40.3456</v>
      </c>
      <c r="L14" s="50">
        <v>275.0260210396684</v>
      </c>
      <c r="M14" s="50">
        <v>-0.05989303886654636</v>
      </c>
      <c r="N14" s="50">
        <v>323.136</v>
      </c>
      <c r="O14" s="136">
        <f t="shared" si="0"/>
        <v>1060.1445888</v>
      </c>
      <c r="P14" s="67">
        <f t="shared" si="1"/>
        <v>-2675.5450210396684</v>
      </c>
      <c r="Q14" s="68">
        <f t="shared" si="2"/>
        <v>0.05989303886654636</v>
      </c>
      <c r="S14" s="15"/>
    </row>
    <row r="15" spans="1:19" s="7" customFormat="1" ht="15.75" customHeight="1">
      <c r="A15" s="132">
        <v>9</v>
      </c>
      <c r="B15" s="37" t="s">
        <v>46</v>
      </c>
      <c r="C15" s="38" t="s">
        <v>91</v>
      </c>
      <c r="D15" s="41" t="s">
        <v>8</v>
      </c>
      <c r="E15" s="39">
        <v>48</v>
      </c>
      <c r="F15" s="39">
        <v>35</v>
      </c>
      <c r="G15" s="40">
        <v>43.015</v>
      </c>
      <c r="H15" s="41" t="s">
        <v>9</v>
      </c>
      <c r="I15" s="39">
        <v>5</v>
      </c>
      <c r="J15" s="39">
        <v>57</v>
      </c>
      <c r="K15" s="40">
        <v>28.922</v>
      </c>
      <c r="L15" s="49">
        <v>153.6543694863184</v>
      </c>
      <c r="M15" s="49">
        <v>205.26434050599323</v>
      </c>
      <c r="N15" s="49">
        <v>333.521</v>
      </c>
      <c r="O15" s="135">
        <f t="shared" si="0"/>
        <v>1094.2156968000002</v>
      </c>
      <c r="P15" s="81">
        <f t="shared" si="1"/>
        <v>-2554.1733694863183</v>
      </c>
      <c r="Q15" s="76">
        <f t="shared" si="2"/>
        <v>-205.26434050599323</v>
      </c>
      <c r="S15" s="15"/>
    </row>
    <row r="16" spans="1:19" s="7" customFormat="1" ht="15.75" customHeight="1">
      <c r="A16" s="110">
        <v>10</v>
      </c>
      <c r="B16" s="37" t="s">
        <v>47</v>
      </c>
      <c r="C16" s="38" t="s">
        <v>93</v>
      </c>
      <c r="D16" s="41" t="s">
        <v>8</v>
      </c>
      <c r="E16" s="39">
        <v>48</v>
      </c>
      <c r="F16" s="39">
        <v>35</v>
      </c>
      <c r="G16" s="40">
        <v>40.64</v>
      </c>
      <c r="H16" s="41" t="s">
        <v>9</v>
      </c>
      <c r="I16" s="39">
        <v>5</v>
      </c>
      <c r="J16" s="39">
        <v>57</v>
      </c>
      <c r="K16" s="40">
        <v>29.335</v>
      </c>
      <c r="L16" s="49">
        <v>87.33665533687255</v>
      </c>
      <c r="M16" s="49">
        <v>172.7966984380389</v>
      </c>
      <c r="N16" s="49">
        <v>330.666</v>
      </c>
      <c r="O16" s="136">
        <f t="shared" si="0"/>
        <v>1084.8490128</v>
      </c>
      <c r="P16" s="81">
        <f t="shared" si="1"/>
        <v>-2487.855655336872</v>
      </c>
      <c r="Q16" s="76">
        <f t="shared" si="2"/>
        <v>-172.7966984380389</v>
      </c>
      <c r="S16" s="15"/>
    </row>
    <row r="17" spans="1:19" s="7" customFormat="1" ht="15.75" customHeight="1">
      <c r="A17" s="73">
        <v>11</v>
      </c>
      <c r="B17" s="37" t="s">
        <v>47</v>
      </c>
      <c r="C17" s="38" t="s">
        <v>94</v>
      </c>
      <c r="D17" s="41" t="s">
        <v>8</v>
      </c>
      <c r="E17" s="39">
        <v>48</v>
      </c>
      <c r="F17" s="39">
        <v>35</v>
      </c>
      <c r="G17" s="40">
        <v>39.944</v>
      </c>
      <c r="H17" s="41" t="s">
        <v>9</v>
      </c>
      <c r="I17" s="39">
        <v>5</v>
      </c>
      <c r="J17" s="39">
        <v>57</v>
      </c>
      <c r="K17" s="40">
        <v>29.597</v>
      </c>
      <c r="L17" s="49">
        <v>68.84954068303593</v>
      </c>
      <c r="M17" s="49">
        <v>160.55056671537488</v>
      </c>
      <c r="N17" s="49">
        <v>330.666</v>
      </c>
      <c r="O17" s="136">
        <f t="shared" si="0"/>
        <v>1084.8490128</v>
      </c>
      <c r="P17" s="81">
        <f t="shared" si="1"/>
        <v>-2469.368540683036</v>
      </c>
      <c r="Q17" s="76">
        <f t="shared" si="2"/>
        <v>-160.55056671537488</v>
      </c>
      <c r="S17" s="15"/>
    </row>
    <row r="18" spans="1:19" s="7" customFormat="1" ht="15.75" customHeight="1">
      <c r="A18" s="132">
        <v>12</v>
      </c>
      <c r="B18" s="37" t="s">
        <v>47</v>
      </c>
      <c r="C18" s="38" t="s">
        <v>96</v>
      </c>
      <c r="D18" s="41" t="s">
        <v>8</v>
      </c>
      <c r="E18" s="39">
        <v>48</v>
      </c>
      <c r="F18" s="39">
        <v>35</v>
      </c>
      <c r="G18" s="40">
        <v>40.235</v>
      </c>
      <c r="H18" s="41" t="s">
        <v>9</v>
      </c>
      <c r="I18" s="39">
        <v>5</v>
      </c>
      <c r="J18" s="39">
        <v>57</v>
      </c>
      <c r="K18" s="40">
        <v>26.895</v>
      </c>
      <c r="L18" s="49">
        <v>58.83180031089721</v>
      </c>
      <c r="M18" s="49">
        <v>215.75283260196875</v>
      </c>
      <c r="N18" s="49">
        <v>330.666</v>
      </c>
      <c r="O18" s="136">
        <f t="shared" si="0"/>
        <v>1084.8490128</v>
      </c>
      <c r="P18" s="81">
        <f t="shared" si="1"/>
        <v>-2459.350800310897</v>
      </c>
      <c r="Q18" s="76">
        <f t="shared" si="2"/>
        <v>-215.75283260196875</v>
      </c>
      <c r="S18" s="15"/>
    </row>
    <row r="19" spans="1:19" s="7" customFormat="1" ht="15.75" customHeight="1">
      <c r="A19" s="110">
        <v>13</v>
      </c>
      <c r="B19" s="37" t="s">
        <v>48</v>
      </c>
      <c r="C19" s="38" t="s">
        <v>97</v>
      </c>
      <c r="D19" s="41" t="s">
        <v>8</v>
      </c>
      <c r="E19" s="39">
        <v>48</v>
      </c>
      <c r="F19" s="39">
        <v>35</v>
      </c>
      <c r="G19" s="40">
        <v>40.097</v>
      </c>
      <c r="H19" s="41" t="s">
        <v>9</v>
      </c>
      <c r="I19" s="39">
        <v>5</v>
      </c>
      <c r="J19" s="39">
        <v>57</v>
      </c>
      <c r="K19" s="40">
        <v>26.589</v>
      </c>
      <c r="L19" s="49">
        <v>52.73977105751098</v>
      </c>
      <c r="M19" s="49">
        <v>220.22992835725432</v>
      </c>
      <c r="N19" s="49">
        <v>331.719</v>
      </c>
      <c r="O19" s="136">
        <f t="shared" si="0"/>
        <v>1088.3036952</v>
      </c>
      <c r="P19" s="81">
        <f t="shared" si="1"/>
        <v>-2453.258771057511</v>
      </c>
      <c r="Q19" s="76">
        <f t="shared" si="2"/>
        <v>-220.22992835725432</v>
      </c>
      <c r="S19" s="15"/>
    </row>
    <row r="20" spans="1:19" s="7" customFormat="1" ht="15.75" customHeight="1">
      <c r="A20" s="73">
        <v>14</v>
      </c>
      <c r="B20" s="37" t="s">
        <v>47</v>
      </c>
      <c r="C20" s="38" t="s">
        <v>95</v>
      </c>
      <c r="D20" s="41" t="s">
        <v>8</v>
      </c>
      <c r="E20" s="39">
        <v>48</v>
      </c>
      <c r="F20" s="39">
        <v>35</v>
      </c>
      <c r="G20" s="40">
        <v>39.55</v>
      </c>
      <c r="H20" s="41" t="s">
        <v>9</v>
      </c>
      <c r="I20" s="39">
        <v>5</v>
      </c>
      <c r="J20" s="39">
        <v>57</v>
      </c>
      <c r="K20" s="40">
        <v>27.16</v>
      </c>
      <c r="L20" s="49">
        <v>40.68980156116158</v>
      </c>
      <c r="M20" s="49">
        <v>203.55860828715234</v>
      </c>
      <c r="N20" s="49">
        <v>330.666</v>
      </c>
      <c r="O20" s="136">
        <f t="shared" si="0"/>
        <v>1084.8490128</v>
      </c>
      <c r="P20" s="81">
        <f t="shared" si="1"/>
        <v>-2441.208801561161</v>
      </c>
      <c r="Q20" s="76">
        <f t="shared" si="2"/>
        <v>-203.55860828715234</v>
      </c>
      <c r="S20" s="15"/>
    </row>
    <row r="21" spans="1:19" s="7" customFormat="1" ht="15.75" customHeight="1">
      <c r="A21" s="132">
        <v>15</v>
      </c>
      <c r="B21" s="37" t="s">
        <v>48</v>
      </c>
      <c r="C21" s="38" t="s">
        <v>100</v>
      </c>
      <c r="D21" s="41" t="s">
        <v>8</v>
      </c>
      <c r="E21" s="39">
        <v>48</v>
      </c>
      <c r="F21" s="39">
        <v>35</v>
      </c>
      <c r="G21" s="40">
        <v>39.874</v>
      </c>
      <c r="H21" s="41" t="s">
        <v>9</v>
      </c>
      <c r="I21" s="39">
        <v>5</v>
      </c>
      <c r="J21" s="39">
        <v>57</v>
      </c>
      <c r="K21" s="40">
        <v>25.225</v>
      </c>
      <c r="L21" s="49">
        <v>36.90243327947862</v>
      </c>
      <c r="M21" s="49">
        <v>244.28032980284533</v>
      </c>
      <c r="N21" s="49">
        <v>331.719</v>
      </c>
      <c r="O21" s="136">
        <f t="shared" si="0"/>
        <v>1088.3036952</v>
      </c>
      <c r="P21" s="81">
        <f t="shared" si="1"/>
        <v>-2437.4214332794786</v>
      </c>
      <c r="Q21" s="76">
        <f t="shared" si="2"/>
        <v>-244.28032980284533</v>
      </c>
      <c r="S21" s="15"/>
    </row>
    <row r="22" spans="1:19" s="7" customFormat="1" ht="15.75" customHeight="1">
      <c r="A22" s="110">
        <v>16</v>
      </c>
      <c r="B22" s="37" t="s">
        <v>48</v>
      </c>
      <c r="C22" s="38" t="s">
        <v>98</v>
      </c>
      <c r="D22" s="41" t="s">
        <v>8</v>
      </c>
      <c r="E22" s="39">
        <v>48</v>
      </c>
      <c r="F22" s="39">
        <v>35</v>
      </c>
      <c r="G22" s="40">
        <v>39.496</v>
      </c>
      <c r="H22" s="41" t="s">
        <v>9</v>
      </c>
      <c r="I22" s="39">
        <v>5</v>
      </c>
      <c r="J22" s="39">
        <v>57</v>
      </c>
      <c r="K22" s="40">
        <v>26.819</v>
      </c>
      <c r="L22" s="49">
        <v>36.788982273668665</v>
      </c>
      <c r="M22" s="49">
        <v>209.59519441694246</v>
      </c>
      <c r="N22" s="49">
        <v>331.719</v>
      </c>
      <c r="O22" s="135">
        <f t="shared" si="0"/>
        <v>1088.3036952</v>
      </c>
      <c r="P22" s="81">
        <f t="shared" si="1"/>
        <v>-2437.3079822736686</v>
      </c>
      <c r="Q22" s="76">
        <f t="shared" si="2"/>
        <v>-209.59519441694246</v>
      </c>
      <c r="S22" s="15"/>
    </row>
    <row r="23" spans="1:19" s="7" customFormat="1" ht="15.75" customHeight="1">
      <c r="A23" s="73">
        <v>17</v>
      </c>
      <c r="B23" s="37" t="s">
        <v>48</v>
      </c>
      <c r="C23" s="38" t="s">
        <v>99</v>
      </c>
      <c r="D23" s="41" t="s">
        <v>8</v>
      </c>
      <c r="E23" s="39">
        <v>48</v>
      </c>
      <c r="F23" s="39">
        <v>35</v>
      </c>
      <c r="G23" s="40">
        <v>39.273</v>
      </c>
      <c r="H23" s="41" t="s">
        <v>9</v>
      </c>
      <c r="I23" s="39">
        <v>5</v>
      </c>
      <c r="J23" s="39">
        <v>57</v>
      </c>
      <c r="K23" s="40">
        <v>25.451</v>
      </c>
      <c r="L23" s="49">
        <v>20.929592853321335</v>
      </c>
      <c r="M23" s="49">
        <v>233.7130810801391</v>
      </c>
      <c r="N23" s="49">
        <v>331.719</v>
      </c>
      <c r="O23" s="136">
        <f t="shared" si="0"/>
        <v>1088.3036952</v>
      </c>
      <c r="P23" s="81">
        <f t="shared" si="1"/>
        <v>-2421.4485928533213</v>
      </c>
      <c r="Q23" s="76">
        <f t="shared" si="2"/>
        <v>-233.7130810801391</v>
      </c>
      <c r="S23" s="15"/>
    </row>
    <row r="24" spans="1:19" s="7" customFormat="1" ht="15.75" customHeight="1">
      <c r="A24" s="132">
        <v>18</v>
      </c>
      <c r="B24" s="37" t="s">
        <v>49</v>
      </c>
      <c r="C24" s="38" t="s">
        <v>101</v>
      </c>
      <c r="D24" s="41" t="s">
        <v>8</v>
      </c>
      <c r="E24" s="39">
        <v>48</v>
      </c>
      <c r="F24" s="39">
        <v>35</v>
      </c>
      <c r="G24" s="40">
        <v>37.238</v>
      </c>
      <c r="H24" s="41" t="s">
        <v>9</v>
      </c>
      <c r="I24" s="39">
        <v>5</v>
      </c>
      <c r="J24" s="39">
        <v>57</v>
      </c>
      <c r="K24" s="40">
        <v>33.766</v>
      </c>
      <c r="L24" s="49">
        <v>18.57066331581021</v>
      </c>
      <c r="M24" s="49">
        <v>52.1179588095301</v>
      </c>
      <c r="N24" s="49">
        <v>326.383</v>
      </c>
      <c r="O24" s="136">
        <f t="shared" si="0"/>
        <v>1070.7973464</v>
      </c>
      <c r="P24" s="81">
        <f t="shared" si="1"/>
        <v>-2419.08966331581</v>
      </c>
      <c r="Q24" s="76">
        <f t="shared" si="2"/>
        <v>-52.1179588095301</v>
      </c>
      <c r="S24" s="15"/>
    </row>
    <row r="25" spans="1:19" s="7" customFormat="1" ht="15.75" customHeight="1">
      <c r="A25" s="110">
        <v>19</v>
      </c>
      <c r="B25" s="133" t="s">
        <v>49</v>
      </c>
      <c r="C25" s="128" t="s">
        <v>102</v>
      </c>
      <c r="D25" s="41" t="s">
        <v>8</v>
      </c>
      <c r="E25" s="129">
        <v>48</v>
      </c>
      <c r="F25" s="129">
        <v>35</v>
      </c>
      <c r="G25" s="130">
        <v>37.19</v>
      </c>
      <c r="H25" s="41" t="s">
        <v>9</v>
      </c>
      <c r="I25" s="129">
        <v>5</v>
      </c>
      <c r="J25" s="129">
        <v>57</v>
      </c>
      <c r="K25" s="130">
        <v>33.961</v>
      </c>
      <c r="L25" s="131">
        <v>18.528507841544954</v>
      </c>
      <c r="M25" s="131">
        <v>47.86589801691553</v>
      </c>
      <c r="N25" s="131">
        <v>326.383</v>
      </c>
      <c r="O25" s="135">
        <f t="shared" si="0"/>
        <v>1070.7973464</v>
      </c>
      <c r="P25" s="81">
        <f t="shared" si="1"/>
        <v>-2419.0475078415448</v>
      </c>
      <c r="Q25" s="76">
        <f t="shared" si="2"/>
        <v>-47.86589801691553</v>
      </c>
      <c r="S25" s="15"/>
    </row>
    <row r="26" spans="1:19" s="7" customFormat="1" ht="15.75" customHeight="1">
      <c r="A26" s="73">
        <v>20</v>
      </c>
      <c r="B26" s="57" t="s">
        <v>49</v>
      </c>
      <c r="C26" s="60" t="s">
        <v>103</v>
      </c>
      <c r="D26" s="80" t="s">
        <v>8</v>
      </c>
      <c r="E26" s="62">
        <v>48</v>
      </c>
      <c r="F26" s="62">
        <v>35</v>
      </c>
      <c r="G26" s="64">
        <v>36.129</v>
      </c>
      <c r="H26" s="80" t="s">
        <v>9</v>
      </c>
      <c r="I26" s="62">
        <v>5</v>
      </c>
      <c r="J26" s="62">
        <v>57</v>
      </c>
      <c r="K26" s="64">
        <v>38.356</v>
      </c>
      <c r="L26" s="66">
        <v>17.703761716897294</v>
      </c>
      <c r="M26" s="66">
        <v>-47.97427446988752</v>
      </c>
      <c r="N26" s="66">
        <v>327.473</v>
      </c>
      <c r="O26" s="136">
        <f t="shared" si="0"/>
        <v>1074.3734184</v>
      </c>
      <c r="P26" s="74">
        <f t="shared" si="1"/>
        <v>-2418.222761716897</v>
      </c>
      <c r="Q26" s="75">
        <f t="shared" si="2"/>
        <v>47.97427446988752</v>
      </c>
      <c r="S26" s="15"/>
    </row>
    <row r="27" spans="1:19" s="7" customFormat="1" ht="15.75" customHeight="1">
      <c r="A27" s="132">
        <v>21</v>
      </c>
      <c r="B27" s="37" t="s">
        <v>49</v>
      </c>
      <c r="C27" s="38" t="s">
        <v>104</v>
      </c>
      <c r="D27" s="41" t="s">
        <v>8</v>
      </c>
      <c r="E27" s="39">
        <v>48</v>
      </c>
      <c r="F27" s="39">
        <v>35</v>
      </c>
      <c r="G27" s="40">
        <v>36.083</v>
      </c>
      <c r="H27" s="41" t="s">
        <v>9</v>
      </c>
      <c r="I27" s="39">
        <v>5</v>
      </c>
      <c r="J27" s="39">
        <v>57</v>
      </c>
      <c r="K27" s="40">
        <v>38.552</v>
      </c>
      <c r="L27" s="49">
        <v>17.69576588713944</v>
      </c>
      <c r="M27" s="49">
        <v>-52.24188128677731</v>
      </c>
      <c r="N27" s="49">
        <v>327.473</v>
      </c>
      <c r="O27" s="136">
        <f t="shared" si="0"/>
        <v>1074.3734184</v>
      </c>
      <c r="P27" s="81">
        <f t="shared" si="1"/>
        <v>-2418.214765887139</v>
      </c>
      <c r="Q27" s="76">
        <f t="shared" si="2"/>
        <v>52.24188128677731</v>
      </c>
      <c r="S27" s="15"/>
    </row>
    <row r="28" spans="1:19" s="7" customFormat="1" ht="15.75" customHeight="1">
      <c r="A28" s="110">
        <v>22</v>
      </c>
      <c r="B28" s="82" t="s">
        <v>28</v>
      </c>
      <c r="C28" s="83" t="s">
        <v>69</v>
      </c>
      <c r="D28" s="84" t="s">
        <v>8</v>
      </c>
      <c r="E28" s="85">
        <v>48</v>
      </c>
      <c r="F28" s="85">
        <v>35</v>
      </c>
      <c r="G28" s="86">
        <v>36.1075</v>
      </c>
      <c r="H28" s="84" t="s">
        <v>9</v>
      </c>
      <c r="I28" s="85">
        <v>5</v>
      </c>
      <c r="J28" s="85">
        <v>57</v>
      </c>
      <c r="K28" s="86">
        <v>35.8606</v>
      </c>
      <c r="L28" s="87">
        <v>0</v>
      </c>
      <c r="M28" s="87">
        <v>0</v>
      </c>
      <c r="N28" s="87">
        <v>324.779</v>
      </c>
      <c r="O28" s="137">
        <f t="shared" si="0"/>
        <v>1065.5349432</v>
      </c>
      <c r="P28" s="88">
        <f t="shared" si="1"/>
        <v>-2400.519</v>
      </c>
      <c r="Q28" s="89">
        <f t="shared" si="2"/>
        <v>0</v>
      </c>
      <c r="S28" s="15"/>
    </row>
    <row r="29" spans="1:19" s="7" customFormat="1" ht="15.75" customHeight="1">
      <c r="A29" s="73">
        <v>23</v>
      </c>
      <c r="B29" s="37" t="s">
        <v>50</v>
      </c>
      <c r="C29" s="38" t="s">
        <v>106</v>
      </c>
      <c r="D29" s="41" t="s">
        <v>8</v>
      </c>
      <c r="E29" s="39">
        <v>48</v>
      </c>
      <c r="F29" s="39">
        <v>35</v>
      </c>
      <c r="G29" s="40">
        <v>31.97</v>
      </c>
      <c r="H29" s="41" t="s">
        <v>9</v>
      </c>
      <c r="I29" s="39">
        <v>5</v>
      </c>
      <c r="J29" s="39">
        <v>57</v>
      </c>
      <c r="K29" s="40">
        <v>48.873</v>
      </c>
      <c r="L29" s="49">
        <v>-31.432675614405994</v>
      </c>
      <c r="M29" s="49">
        <v>-294.02117918765947</v>
      </c>
      <c r="N29" s="49">
        <v>344.526</v>
      </c>
      <c r="O29" s="135">
        <f t="shared" si="0"/>
        <v>1130.3209008000001</v>
      </c>
      <c r="P29" s="81">
        <f t="shared" si="1"/>
        <v>-2369.086324385594</v>
      </c>
      <c r="Q29" s="76">
        <f t="shared" si="2"/>
        <v>294.02117918765947</v>
      </c>
      <c r="S29" s="15"/>
    </row>
    <row r="30" spans="1:19" s="7" customFormat="1" ht="15.75" customHeight="1">
      <c r="A30" s="132">
        <v>24</v>
      </c>
      <c r="B30" s="37" t="s">
        <v>180</v>
      </c>
      <c r="C30" s="38" t="s">
        <v>105</v>
      </c>
      <c r="D30" s="41" t="s">
        <v>8</v>
      </c>
      <c r="E30" s="39">
        <v>48</v>
      </c>
      <c r="F30" s="39">
        <v>35</v>
      </c>
      <c r="G30" s="40">
        <v>35.851</v>
      </c>
      <c r="H30" s="41" t="s">
        <v>9</v>
      </c>
      <c r="I30" s="39">
        <v>5</v>
      </c>
      <c r="J30" s="39">
        <v>57</v>
      </c>
      <c r="K30" s="40">
        <v>30.212</v>
      </c>
      <c r="L30" s="49">
        <v>-46.13430947343924</v>
      </c>
      <c r="M30" s="49">
        <v>106.45164657940276</v>
      </c>
      <c r="N30" s="49">
        <v>329.953</v>
      </c>
      <c r="O30" s="136">
        <f t="shared" si="0"/>
        <v>1082.5098024</v>
      </c>
      <c r="P30" s="81">
        <f t="shared" si="1"/>
        <v>-2354.3846905265605</v>
      </c>
      <c r="Q30" s="76">
        <f t="shared" si="2"/>
        <v>-106.45164657940276</v>
      </c>
      <c r="S30" s="15"/>
    </row>
    <row r="31" spans="1:19" s="7" customFormat="1" ht="15.75" customHeight="1">
      <c r="A31" s="110">
        <v>25</v>
      </c>
      <c r="B31" s="37" t="s">
        <v>51</v>
      </c>
      <c r="C31" s="38" t="s">
        <v>107</v>
      </c>
      <c r="D31" s="41" t="s">
        <v>8</v>
      </c>
      <c r="E31" s="39">
        <v>48</v>
      </c>
      <c r="F31" s="39">
        <v>35</v>
      </c>
      <c r="G31" s="40">
        <v>30.934</v>
      </c>
      <c r="H31" s="41" t="s">
        <v>9</v>
      </c>
      <c r="I31" s="39">
        <v>5</v>
      </c>
      <c r="J31" s="39">
        <v>57</v>
      </c>
      <c r="K31" s="40">
        <v>49.153</v>
      </c>
      <c r="L31" s="49">
        <v>-59.664059302221474</v>
      </c>
      <c r="M31" s="49">
        <v>-310.1219432705313</v>
      </c>
      <c r="N31" s="49">
        <v>341.847</v>
      </c>
      <c r="O31" s="135">
        <f t="shared" si="0"/>
        <v>1121.5316376</v>
      </c>
      <c r="P31" s="81">
        <f t="shared" si="1"/>
        <v>-2340.854940697778</v>
      </c>
      <c r="Q31" s="76">
        <f t="shared" si="2"/>
        <v>310.1219432705313</v>
      </c>
      <c r="S31" s="15"/>
    </row>
    <row r="32" spans="1:19" s="7" customFormat="1" ht="15.75" customHeight="1">
      <c r="A32" s="73">
        <v>26</v>
      </c>
      <c r="B32" s="37" t="s">
        <v>51</v>
      </c>
      <c r="C32" s="38" t="s">
        <v>108</v>
      </c>
      <c r="D32" s="41" t="s">
        <v>8</v>
      </c>
      <c r="E32" s="39">
        <v>48</v>
      </c>
      <c r="F32" s="39">
        <v>35</v>
      </c>
      <c r="G32" s="40">
        <v>30.649</v>
      </c>
      <c r="H32" s="41" t="s">
        <v>9</v>
      </c>
      <c r="I32" s="39">
        <v>5</v>
      </c>
      <c r="J32" s="39">
        <v>57</v>
      </c>
      <c r="K32" s="40">
        <v>50.334</v>
      </c>
      <c r="L32" s="49">
        <v>-59.89496044556696</v>
      </c>
      <c r="M32" s="49">
        <v>-335.8766625455782</v>
      </c>
      <c r="N32" s="49">
        <v>341.847</v>
      </c>
      <c r="O32" s="136">
        <f>$N32*3.2808</f>
        <v>1121.5316376</v>
      </c>
      <c r="P32" s="81">
        <f t="shared" si="1"/>
        <v>-2340.624039554433</v>
      </c>
      <c r="Q32" s="76">
        <f t="shared" si="2"/>
        <v>335.8766625455782</v>
      </c>
      <c r="S32" s="15"/>
    </row>
    <row r="33" spans="1:19" s="7" customFormat="1" ht="15.75" customHeight="1">
      <c r="A33" s="132">
        <v>27</v>
      </c>
      <c r="B33" s="37" t="s">
        <v>51</v>
      </c>
      <c r="C33" s="38" t="s">
        <v>110</v>
      </c>
      <c r="D33" s="41" t="s">
        <v>8</v>
      </c>
      <c r="E33" s="39">
        <v>48</v>
      </c>
      <c r="F33" s="39">
        <v>35</v>
      </c>
      <c r="G33" s="40">
        <v>29.677</v>
      </c>
      <c r="H33" s="41" t="s">
        <v>9</v>
      </c>
      <c r="I33" s="39">
        <v>5</v>
      </c>
      <c r="J33" s="39">
        <v>57</v>
      </c>
      <c r="K33" s="40">
        <v>49.807</v>
      </c>
      <c r="L33" s="49">
        <v>-91.78344826922688</v>
      </c>
      <c r="M33" s="49">
        <v>-335.71484832307567</v>
      </c>
      <c r="N33" s="49">
        <v>340.827</v>
      </c>
      <c r="O33" s="135">
        <f t="shared" si="0"/>
        <v>1118.1852216</v>
      </c>
      <c r="P33" s="81">
        <f t="shared" si="1"/>
        <v>-2308.735551730773</v>
      </c>
      <c r="Q33" s="76">
        <f t="shared" si="2"/>
        <v>335.71484832307567</v>
      </c>
      <c r="S33" s="15"/>
    </row>
    <row r="34" spans="1:19" s="7" customFormat="1" ht="15.75" customHeight="1">
      <c r="A34" s="110">
        <v>28</v>
      </c>
      <c r="B34" s="37" t="s">
        <v>51</v>
      </c>
      <c r="C34" s="38" t="s">
        <v>109</v>
      </c>
      <c r="D34" s="41" t="s">
        <v>8</v>
      </c>
      <c r="E34" s="39">
        <v>48</v>
      </c>
      <c r="F34" s="39">
        <v>35</v>
      </c>
      <c r="G34" s="40">
        <v>29.954</v>
      </c>
      <c r="H34" s="41" t="s">
        <v>9</v>
      </c>
      <c r="I34" s="39">
        <v>5</v>
      </c>
      <c r="J34" s="39">
        <v>57</v>
      </c>
      <c r="K34" s="40">
        <v>48.615</v>
      </c>
      <c r="L34" s="49">
        <v>-91.88643990589114</v>
      </c>
      <c r="M34" s="49">
        <v>-309.84623492647756</v>
      </c>
      <c r="N34" s="49">
        <v>340.827</v>
      </c>
      <c r="O34" s="136">
        <f t="shared" si="0"/>
        <v>1118.1852216</v>
      </c>
      <c r="P34" s="81">
        <f t="shared" si="1"/>
        <v>-2308.6325600941086</v>
      </c>
      <c r="Q34" s="76">
        <f t="shared" si="2"/>
        <v>309.84623492647756</v>
      </c>
      <c r="S34" s="15"/>
    </row>
    <row r="35" spans="1:19" s="7" customFormat="1" ht="15.75" customHeight="1">
      <c r="A35" s="73">
        <v>29</v>
      </c>
      <c r="B35" s="37" t="s">
        <v>50</v>
      </c>
      <c r="C35" s="38" t="s">
        <v>118</v>
      </c>
      <c r="D35" s="41" t="s">
        <v>8</v>
      </c>
      <c r="E35" s="39">
        <v>48</v>
      </c>
      <c r="F35" s="39">
        <v>35</v>
      </c>
      <c r="G35" s="40">
        <v>34.406</v>
      </c>
      <c r="H35" s="41" t="s">
        <v>9</v>
      </c>
      <c r="I35" s="39">
        <v>5</v>
      </c>
      <c r="J35" s="39">
        <v>57</v>
      </c>
      <c r="K35" s="40">
        <v>29.047</v>
      </c>
      <c r="L35" s="49">
        <v>-96.16921444705173</v>
      </c>
      <c r="M35" s="49">
        <v>114.04922750170329</v>
      </c>
      <c r="N35" s="49">
        <v>336.982</v>
      </c>
      <c r="O35" s="136">
        <f t="shared" si="0"/>
        <v>1105.5705456</v>
      </c>
      <c r="P35" s="81">
        <f t="shared" si="1"/>
        <v>-2304.349785552948</v>
      </c>
      <c r="Q35" s="76">
        <f t="shared" si="2"/>
        <v>-114.04922750170329</v>
      </c>
      <c r="S35" s="15"/>
    </row>
    <row r="36" spans="1:19" s="7" customFormat="1" ht="15.75" customHeight="1">
      <c r="A36" s="132">
        <v>30</v>
      </c>
      <c r="B36" s="37" t="s">
        <v>51</v>
      </c>
      <c r="C36" s="38" t="s">
        <v>112</v>
      </c>
      <c r="D36" s="41" t="s">
        <v>8</v>
      </c>
      <c r="E36" s="39">
        <v>48</v>
      </c>
      <c r="F36" s="39">
        <v>35</v>
      </c>
      <c r="G36" s="40">
        <v>28.685</v>
      </c>
      <c r="H36" s="41" t="s">
        <v>9</v>
      </c>
      <c r="I36" s="39">
        <v>5</v>
      </c>
      <c r="J36" s="39">
        <v>57</v>
      </c>
      <c r="K36" s="40">
        <v>49.275</v>
      </c>
      <c r="L36" s="49">
        <v>-124.32600373342093</v>
      </c>
      <c r="M36" s="49">
        <v>-335.6822776248786</v>
      </c>
      <c r="N36" s="49">
        <v>341.023</v>
      </c>
      <c r="O36" s="135">
        <f t="shared" si="0"/>
        <v>1118.8282584</v>
      </c>
      <c r="P36" s="81">
        <f t="shared" si="1"/>
        <v>-2276.192996266579</v>
      </c>
      <c r="Q36" s="76">
        <f t="shared" si="2"/>
        <v>335.6822776248786</v>
      </c>
      <c r="S36" s="15"/>
    </row>
    <row r="37" spans="1:19" s="7" customFormat="1" ht="15.75" customHeight="1" thickBot="1">
      <c r="A37" s="144">
        <v>31</v>
      </c>
      <c r="B37" s="51" t="s">
        <v>51</v>
      </c>
      <c r="C37" s="52" t="s">
        <v>111</v>
      </c>
      <c r="D37" s="77" t="s">
        <v>8</v>
      </c>
      <c r="E37" s="53">
        <v>48</v>
      </c>
      <c r="F37" s="53">
        <v>35</v>
      </c>
      <c r="G37" s="54">
        <v>28.903</v>
      </c>
      <c r="H37" s="77" t="s">
        <v>9</v>
      </c>
      <c r="I37" s="53">
        <v>5</v>
      </c>
      <c r="J37" s="53">
        <v>57</v>
      </c>
      <c r="K37" s="54">
        <v>48.315</v>
      </c>
      <c r="L37" s="55">
        <v>-124.54827077962182</v>
      </c>
      <c r="M37" s="55">
        <v>-314.8845239950615</v>
      </c>
      <c r="N37" s="55">
        <v>341.023</v>
      </c>
      <c r="O37" s="142">
        <f aca="true" t="shared" si="3" ref="O37:O65">$N37*3.2808</f>
        <v>1118.8282584</v>
      </c>
      <c r="P37" s="78">
        <f aca="true" t="shared" si="4" ref="P37:P65">IF(L37&lt;&gt;"",-L37-$C$2,"")</f>
        <v>-2275.970729220378</v>
      </c>
      <c r="Q37" s="79">
        <f aca="true" t="shared" si="5" ref="Q37:Q65">IF(M37&lt;&gt;"",-M37,"")</f>
        <v>314.8845239950615</v>
      </c>
      <c r="S37" s="15"/>
    </row>
    <row r="38" spans="1:19" s="7" customFormat="1" ht="15.75" customHeight="1">
      <c r="A38" s="110">
        <v>32</v>
      </c>
      <c r="B38" s="57" t="s">
        <v>51</v>
      </c>
      <c r="C38" s="60" t="s">
        <v>114</v>
      </c>
      <c r="D38" s="80" t="s">
        <v>8</v>
      </c>
      <c r="E38" s="62">
        <v>48</v>
      </c>
      <c r="F38" s="62">
        <v>35</v>
      </c>
      <c r="G38" s="64">
        <v>27.558</v>
      </c>
      <c r="H38" s="80" t="s">
        <v>9</v>
      </c>
      <c r="I38" s="62">
        <v>5</v>
      </c>
      <c r="J38" s="62">
        <v>57</v>
      </c>
      <c r="K38" s="64">
        <v>48.664</v>
      </c>
      <c r="L38" s="66">
        <v>-161.3276645182823</v>
      </c>
      <c r="M38" s="66">
        <v>-335.50758849095826</v>
      </c>
      <c r="N38" s="66">
        <v>341.429</v>
      </c>
      <c r="O38" s="135">
        <f t="shared" si="3"/>
        <v>1120.1602632</v>
      </c>
      <c r="P38" s="74">
        <f t="shared" si="4"/>
        <v>-2239.1913354817175</v>
      </c>
      <c r="Q38" s="75">
        <f t="shared" si="5"/>
        <v>335.50758849095826</v>
      </c>
      <c r="S38" s="15"/>
    </row>
    <row r="39" spans="1:19" s="7" customFormat="1" ht="15.75" customHeight="1">
      <c r="A39" s="132">
        <v>33</v>
      </c>
      <c r="B39" s="37" t="s">
        <v>51</v>
      </c>
      <c r="C39" s="38" t="s">
        <v>113</v>
      </c>
      <c r="D39" s="41" t="s">
        <v>8</v>
      </c>
      <c r="E39" s="39">
        <v>48</v>
      </c>
      <c r="F39" s="39">
        <v>35</v>
      </c>
      <c r="G39" s="40">
        <v>27.832</v>
      </c>
      <c r="H39" s="41" t="s">
        <v>9</v>
      </c>
      <c r="I39" s="39">
        <v>5</v>
      </c>
      <c r="J39" s="39">
        <v>57</v>
      </c>
      <c r="K39" s="40">
        <v>47.473</v>
      </c>
      <c r="L39" s="49">
        <v>-161.48844907032705</v>
      </c>
      <c r="M39" s="49">
        <v>-309.682089689989</v>
      </c>
      <c r="N39" s="49">
        <v>341.429</v>
      </c>
      <c r="O39" s="136">
        <f t="shared" si="3"/>
        <v>1120.1602632</v>
      </c>
      <c r="P39" s="81">
        <f t="shared" si="4"/>
        <v>-2239.0305509296727</v>
      </c>
      <c r="Q39" s="76">
        <f t="shared" si="5"/>
        <v>309.682089689989</v>
      </c>
      <c r="S39" s="15"/>
    </row>
    <row r="40" spans="1:19" s="7" customFormat="1" ht="15.75" customHeight="1">
      <c r="A40" s="110">
        <v>34</v>
      </c>
      <c r="B40" s="37" t="s">
        <v>51</v>
      </c>
      <c r="C40" s="38" t="s">
        <v>115</v>
      </c>
      <c r="D40" s="41" t="s">
        <v>8</v>
      </c>
      <c r="E40" s="39">
        <v>48</v>
      </c>
      <c r="F40" s="39">
        <v>35</v>
      </c>
      <c r="G40" s="40">
        <v>26.702</v>
      </c>
      <c r="H40" s="41" t="s">
        <v>9</v>
      </c>
      <c r="I40" s="39">
        <v>5</v>
      </c>
      <c r="J40" s="39">
        <v>57</v>
      </c>
      <c r="K40" s="40">
        <v>46.866</v>
      </c>
      <c r="L40" s="49">
        <v>-198.5584819243627</v>
      </c>
      <c r="M40" s="49">
        <v>-309.60409298084244</v>
      </c>
      <c r="N40" s="49">
        <v>342.911</v>
      </c>
      <c r="O40" s="136">
        <f t="shared" si="3"/>
        <v>1125.0224088</v>
      </c>
      <c r="P40" s="81">
        <f t="shared" si="4"/>
        <v>-2201.960518075637</v>
      </c>
      <c r="Q40" s="76">
        <f t="shared" si="5"/>
        <v>309.60409298084244</v>
      </c>
      <c r="S40" s="15"/>
    </row>
    <row r="41" spans="1:19" s="7" customFormat="1" ht="15.75" customHeight="1">
      <c r="A41" s="73">
        <v>35</v>
      </c>
      <c r="B41" s="37" t="s">
        <v>51</v>
      </c>
      <c r="C41" s="38" t="s">
        <v>116</v>
      </c>
      <c r="D41" s="41" t="s">
        <v>8</v>
      </c>
      <c r="E41" s="39">
        <v>48</v>
      </c>
      <c r="F41" s="39">
        <v>35</v>
      </c>
      <c r="G41" s="40">
        <v>26.417</v>
      </c>
      <c r="H41" s="41" t="s">
        <v>9</v>
      </c>
      <c r="I41" s="39">
        <v>5</v>
      </c>
      <c r="J41" s="39">
        <v>57</v>
      </c>
      <c r="K41" s="40">
        <v>48.048</v>
      </c>
      <c r="L41" s="49">
        <v>-198.76667062911997</v>
      </c>
      <c r="M41" s="49">
        <v>-335.37793068913885</v>
      </c>
      <c r="N41" s="49">
        <v>342.911</v>
      </c>
      <c r="O41" s="136">
        <f t="shared" si="3"/>
        <v>1125.0224088</v>
      </c>
      <c r="P41" s="81">
        <f t="shared" si="4"/>
        <v>-2201.75232937088</v>
      </c>
      <c r="Q41" s="76">
        <f t="shared" si="5"/>
        <v>335.37793068913885</v>
      </c>
      <c r="S41" s="15"/>
    </row>
    <row r="42" spans="1:19" s="7" customFormat="1" ht="15.75" customHeight="1">
      <c r="A42" s="132">
        <v>36</v>
      </c>
      <c r="B42" s="37" t="s">
        <v>33</v>
      </c>
      <c r="C42" s="38" t="s">
        <v>74</v>
      </c>
      <c r="D42" s="41" t="s">
        <v>8</v>
      </c>
      <c r="E42" s="39">
        <v>48</v>
      </c>
      <c r="F42" s="39">
        <v>35</v>
      </c>
      <c r="G42" s="40">
        <v>26.311</v>
      </c>
      <c r="H42" s="41" t="s">
        <v>9</v>
      </c>
      <c r="I42" s="39">
        <v>5</v>
      </c>
      <c r="J42" s="39">
        <v>57</v>
      </c>
      <c r="K42" s="40">
        <v>37.112</v>
      </c>
      <c r="L42" s="49">
        <v>-276.67584444232904</v>
      </c>
      <c r="M42" s="49">
        <v>-125.23319436816463</v>
      </c>
      <c r="N42" s="49">
        <v>345.237</v>
      </c>
      <c r="O42" s="136">
        <f t="shared" si="3"/>
        <v>1132.6535496000001</v>
      </c>
      <c r="P42" s="81">
        <f t="shared" si="4"/>
        <v>-2123.843155557671</v>
      </c>
      <c r="Q42" s="76">
        <f t="shared" si="5"/>
        <v>125.23319436816463</v>
      </c>
      <c r="S42" s="15"/>
    </row>
    <row r="43" spans="1:19" s="7" customFormat="1" ht="15.75" customHeight="1">
      <c r="A43" s="110">
        <v>37</v>
      </c>
      <c r="B43" s="37" t="s">
        <v>181</v>
      </c>
      <c r="C43" s="38" t="s">
        <v>117</v>
      </c>
      <c r="D43" s="41" t="s">
        <v>8</v>
      </c>
      <c r="E43" s="39">
        <v>48</v>
      </c>
      <c r="F43" s="39">
        <v>35</v>
      </c>
      <c r="G43" s="40">
        <v>24.252</v>
      </c>
      <c r="H43" s="41" t="s">
        <v>9</v>
      </c>
      <c r="I43" s="39">
        <v>5</v>
      </c>
      <c r="J43" s="39">
        <v>57</v>
      </c>
      <c r="K43" s="40">
        <v>36.507</v>
      </c>
      <c r="L43" s="49">
        <v>-340.7957807252975</v>
      </c>
      <c r="M43" s="49">
        <v>-134.7864095766645</v>
      </c>
      <c r="N43" s="49">
        <v>341.363</v>
      </c>
      <c r="O43" s="136">
        <f t="shared" si="3"/>
        <v>1119.9437304</v>
      </c>
      <c r="P43" s="81">
        <f t="shared" si="4"/>
        <v>-2059.7232192747024</v>
      </c>
      <c r="Q43" s="76">
        <f t="shared" si="5"/>
        <v>134.7864095766645</v>
      </c>
      <c r="S43" s="15"/>
    </row>
    <row r="44" spans="1:19" s="7" customFormat="1" ht="15.75" customHeight="1">
      <c r="A44" s="73">
        <v>38</v>
      </c>
      <c r="B44" s="37" t="s">
        <v>42</v>
      </c>
      <c r="C44" s="38" t="s">
        <v>83</v>
      </c>
      <c r="D44" s="41" t="s">
        <v>8</v>
      </c>
      <c r="E44" s="39">
        <v>48</v>
      </c>
      <c r="F44" s="39">
        <v>35</v>
      </c>
      <c r="G44" s="40">
        <v>3.704</v>
      </c>
      <c r="H44" s="41" t="s">
        <v>9</v>
      </c>
      <c r="I44" s="39">
        <v>5</v>
      </c>
      <c r="J44" s="39">
        <v>57</v>
      </c>
      <c r="K44" s="40">
        <v>54.629</v>
      </c>
      <c r="L44" s="49">
        <v>-815.0353039901304</v>
      </c>
      <c r="M44" s="49">
        <v>-696.8312038025352</v>
      </c>
      <c r="N44" s="49">
        <v>354.137</v>
      </c>
      <c r="O44" s="136">
        <f t="shared" si="3"/>
        <v>1161.8526696000001</v>
      </c>
      <c r="P44" s="81">
        <f t="shared" si="4"/>
        <v>-1585.4836960098694</v>
      </c>
      <c r="Q44" s="76">
        <f t="shared" si="5"/>
        <v>696.8312038025352</v>
      </c>
      <c r="S44" s="15"/>
    </row>
    <row r="45" spans="1:19" s="7" customFormat="1" ht="15.75" customHeight="1">
      <c r="A45" s="132">
        <v>39</v>
      </c>
      <c r="B45" s="37" t="s">
        <v>41</v>
      </c>
      <c r="C45" s="38" t="s">
        <v>82</v>
      </c>
      <c r="D45" s="41" t="s">
        <v>8</v>
      </c>
      <c r="E45" s="39">
        <v>48</v>
      </c>
      <c r="F45" s="39">
        <v>35</v>
      </c>
      <c r="G45" s="40">
        <v>3.109</v>
      </c>
      <c r="H45" s="41" t="s">
        <v>9</v>
      </c>
      <c r="I45" s="39">
        <v>5</v>
      </c>
      <c r="J45" s="39">
        <v>57</v>
      </c>
      <c r="K45" s="40">
        <v>53.979</v>
      </c>
      <c r="L45" s="49">
        <v>-836.8150952410938</v>
      </c>
      <c r="M45" s="49">
        <v>-690.4226577571123</v>
      </c>
      <c r="N45" s="49">
        <v>354.336</v>
      </c>
      <c r="O45" s="135">
        <f t="shared" si="3"/>
        <v>1162.5055488</v>
      </c>
      <c r="P45" s="81">
        <f t="shared" si="4"/>
        <v>-1563.703904758906</v>
      </c>
      <c r="Q45" s="76">
        <f t="shared" si="5"/>
        <v>690.4226577571123</v>
      </c>
      <c r="S45" s="15"/>
    </row>
    <row r="46" spans="1:19" s="7" customFormat="1" ht="15.75" customHeight="1">
      <c r="A46" s="110">
        <v>40</v>
      </c>
      <c r="B46" s="37" t="s">
        <v>40</v>
      </c>
      <c r="C46" s="38" t="s">
        <v>81</v>
      </c>
      <c r="D46" s="41" t="s">
        <v>8</v>
      </c>
      <c r="E46" s="39">
        <v>48</v>
      </c>
      <c r="F46" s="39">
        <v>35</v>
      </c>
      <c r="G46" s="40">
        <v>2.445</v>
      </c>
      <c r="H46" s="41" t="s">
        <v>9</v>
      </c>
      <c r="I46" s="39">
        <v>5</v>
      </c>
      <c r="J46" s="39">
        <v>57</v>
      </c>
      <c r="K46" s="40">
        <v>54.886</v>
      </c>
      <c r="L46" s="49">
        <v>-849.9307329552986</v>
      </c>
      <c r="M46" s="49">
        <v>-714.7997412548689</v>
      </c>
      <c r="N46" s="49">
        <v>353.524</v>
      </c>
      <c r="O46" s="136">
        <f t="shared" si="3"/>
        <v>1159.8415392000002</v>
      </c>
      <c r="P46" s="81">
        <f t="shared" si="4"/>
        <v>-1550.5882670447013</v>
      </c>
      <c r="Q46" s="76">
        <f t="shared" si="5"/>
        <v>714.7997412548689</v>
      </c>
      <c r="S46" s="15"/>
    </row>
    <row r="47" spans="1:19" s="7" customFormat="1" ht="15.75" customHeight="1">
      <c r="A47" s="73">
        <v>41</v>
      </c>
      <c r="B47" s="37" t="s">
        <v>52</v>
      </c>
      <c r="C47" s="38" t="s">
        <v>120</v>
      </c>
      <c r="D47" s="41" t="s">
        <v>8</v>
      </c>
      <c r="E47" s="39">
        <v>48</v>
      </c>
      <c r="F47" s="39">
        <v>35</v>
      </c>
      <c r="G47" s="40">
        <v>2.793</v>
      </c>
      <c r="H47" s="41" t="s">
        <v>9</v>
      </c>
      <c r="I47" s="39">
        <v>5</v>
      </c>
      <c r="J47" s="39">
        <v>57</v>
      </c>
      <c r="K47" s="40">
        <v>47.788</v>
      </c>
      <c r="L47" s="49">
        <v>-888.4049931479332</v>
      </c>
      <c r="M47" s="49">
        <v>-574.081851086199</v>
      </c>
      <c r="N47" s="49">
        <v>346.304</v>
      </c>
      <c r="O47" s="136">
        <f t="shared" si="3"/>
        <v>1136.1541631999999</v>
      </c>
      <c r="P47" s="81">
        <f t="shared" si="4"/>
        <v>-1512.1140068520667</v>
      </c>
      <c r="Q47" s="76">
        <f t="shared" si="5"/>
        <v>574.081851086199</v>
      </c>
      <c r="S47" s="15"/>
    </row>
    <row r="48" spans="1:19" s="7" customFormat="1" ht="15.75" customHeight="1">
      <c r="A48" s="132">
        <v>42</v>
      </c>
      <c r="B48" s="37" t="s">
        <v>52</v>
      </c>
      <c r="C48" s="38" t="s">
        <v>119</v>
      </c>
      <c r="D48" s="41" t="s">
        <v>8</v>
      </c>
      <c r="E48" s="39">
        <v>48</v>
      </c>
      <c r="F48" s="39">
        <v>35</v>
      </c>
      <c r="G48" s="40">
        <v>3.447</v>
      </c>
      <c r="H48" s="41" t="s">
        <v>9</v>
      </c>
      <c r="I48" s="39">
        <v>5</v>
      </c>
      <c r="J48" s="39">
        <v>57</v>
      </c>
      <c r="K48" s="40">
        <v>44.222</v>
      </c>
      <c r="L48" s="49">
        <v>-893.7641723223295</v>
      </c>
      <c r="M48" s="49">
        <v>-498.45925759191533</v>
      </c>
      <c r="N48" s="49">
        <v>346.304</v>
      </c>
      <c r="O48" s="136">
        <f t="shared" si="3"/>
        <v>1136.1541631999999</v>
      </c>
      <c r="P48" s="81">
        <f t="shared" si="4"/>
        <v>-1506.7548276776702</v>
      </c>
      <c r="Q48" s="76">
        <f t="shared" si="5"/>
        <v>498.45925759191533</v>
      </c>
      <c r="S48" s="15"/>
    </row>
    <row r="49" spans="1:19" s="7" customFormat="1" ht="15.75" customHeight="1">
      <c r="A49" s="110">
        <v>43</v>
      </c>
      <c r="B49" s="37" t="s">
        <v>180</v>
      </c>
      <c r="C49" s="38" t="s">
        <v>123</v>
      </c>
      <c r="D49" s="41" t="s">
        <v>8</v>
      </c>
      <c r="E49" s="39">
        <v>48</v>
      </c>
      <c r="F49" s="39">
        <v>35</v>
      </c>
      <c r="G49" s="40">
        <v>3.301</v>
      </c>
      <c r="H49" s="41" t="s">
        <v>9</v>
      </c>
      <c r="I49" s="39">
        <v>5</v>
      </c>
      <c r="J49" s="39">
        <v>57</v>
      </c>
      <c r="K49" s="40">
        <v>38.974</v>
      </c>
      <c r="L49" s="49">
        <v>-933.9332919787869</v>
      </c>
      <c r="M49" s="49">
        <v>-398.5786036368684</v>
      </c>
      <c r="N49" s="49">
        <v>335.725</v>
      </c>
      <c r="O49" s="136">
        <f t="shared" si="3"/>
        <v>1101.44658</v>
      </c>
      <c r="P49" s="81">
        <f t="shared" si="4"/>
        <v>-1466.585708021213</v>
      </c>
      <c r="Q49" s="76">
        <f t="shared" si="5"/>
        <v>398.5786036368684</v>
      </c>
      <c r="S49" s="15"/>
    </row>
    <row r="50" spans="1:19" s="7" customFormat="1" ht="15.75" customHeight="1">
      <c r="A50" s="73">
        <v>44</v>
      </c>
      <c r="B50" s="37" t="s">
        <v>52</v>
      </c>
      <c r="C50" s="38" t="s">
        <v>122</v>
      </c>
      <c r="D50" s="41" t="s">
        <v>8</v>
      </c>
      <c r="E50" s="39">
        <v>48</v>
      </c>
      <c r="F50" s="39">
        <v>35</v>
      </c>
      <c r="G50" s="40">
        <v>0.608</v>
      </c>
      <c r="H50" s="41" t="s">
        <v>9</v>
      </c>
      <c r="I50" s="39">
        <v>5</v>
      </c>
      <c r="J50" s="39">
        <v>57</v>
      </c>
      <c r="K50" s="40">
        <v>42.704</v>
      </c>
      <c r="L50" s="49">
        <v>-986.8334485715086</v>
      </c>
      <c r="M50" s="49">
        <v>-498.41932145957657</v>
      </c>
      <c r="N50" s="49">
        <v>346.304</v>
      </c>
      <c r="O50" s="136">
        <f t="shared" si="3"/>
        <v>1136.1541631999999</v>
      </c>
      <c r="P50" s="81">
        <f t="shared" si="4"/>
        <v>-1413.6855514284912</v>
      </c>
      <c r="Q50" s="76">
        <f t="shared" si="5"/>
        <v>498.41932145957657</v>
      </c>
      <c r="S50" s="15"/>
    </row>
    <row r="51" spans="1:19" s="7" customFormat="1" ht="15.75" customHeight="1">
      <c r="A51" s="132">
        <v>45</v>
      </c>
      <c r="B51" s="37" t="s">
        <v>52</v>
      </c>
      <c r="C51" s="38" t="s">
        <v>121</v>
      </c>
      <c r="D51" s="41" t="s">
        <v>8</v>
      </c>
      <c r="E51" s="39">
        <v>48</v>
      </c>
      <c r="F51" s="39">
        <v>34</v>
      </c>
      <c r="G51" s="40">
        <v>59.625</v>
      </c>
      <c r="H51" s="41" t="s">
        <v>9</v>
      </c>
      <c r="I51" s="39">
        <v>5</v>
      </c>
      <c r="J51" s="39">
        <v>57</v>
      </c>
      <c r="K51" s="40">
        <v>46.094</v>
      </c>
      <c r="L51" s="49">
        <v>-992.2309830914105</v>
      </c>
      <c r="M51" s="49">
        <v>-574.0345692839576</v>
      </c>
      <c r="N51" s="49">
        <v>346.304</v>
      </c>
      <c r="O51" s="136">
        <f t="shared" si="3"/>
        <v>1136.1541631999999</v>
      </c>
      <c r="P51" s="81">
        <f t="shared" si="4"/>
        <v>-1408.2880169085893</v>
      </c>
      <c r="Q51" s="76">
        <f t="shared" si="5"/>
        <v>574.0345692839576</v>
      </c>
      <c r="S51" s="15"/>
    </row>
    <row r="52" spans="1:19" s="7" customFormat="1" ht="15.75" customHeight="1">
      <c r="A52" s="110">
        <v>46</v>
      </c>
      <c r="B52" s="37" t="s">
        <v>36</v>
      </c>
      <c r="C52" s="38" t="s">
        <v>77</v>
      </c>
      <c r="D52" s="41" t="s">
        <v>8</v>
      </c>
      <c r="E52" s="39">
        <v>48</v>
      </c>
      <c r="F52" s="39">
        <v>35</v>
      </c>
      <c r="G52" s="40">
        <v>1.11</v>
      </c>
      <c r="H52" s="41" t="s">
        <v>9</v>
      </c>
      <c r="I52" s="39">
        <v>5</v>
      </c>
      <c r="J52" s="39">
        <v>57</v>
      </c>
      <c r="K52" s="40">
        <v>6.623</v>
      </c>
      <c r="L52" s="49">
        <v>-1219.1130405165372</v>
      </c>
      <c r="M52" s="49">
        <v>203.8137661650213</v>
      </c>
      <c r="N52" s="49">
        <v>342.321</v>
      </c>
      <c r="O52" s="136">
        <f t="shared" si="3"/>
        <v>1123.0867368000002</v>
      </c>
      <c r="P52" s="81">
        <f t="shared" si="4"/>
        <v>-1181.4059594834625</v>
      </c>
      <c r="Q52" s="76">
        <f t="shared" si="5"/>
        <v>-203.8137661650213</v>
      </c>
      <c r="S52" s="15"/>
    </row>
    <row r="53" spans="1:19" s="7" customFormat="1" ht="15.75" customHeight="1">
      <c r="A53" s="73">
        <v>47</v>
      </c>
      <c r="B53" s="37" t="s">
        <v>54</v>
      </c>
      <c r="C53" s="38" t="s">
        <v>126</v>
      </c>
      <c r="D53" s="41" t="s">
        <v>8</v>
      </c>
      <c r="E53" s="39">
        <v>48</v>
      </c>
      <c r="F53" s="39">
        <v>34</v>
      </c>
      <c r="G53" s="40">
        <v>52.792</v>
      </c>
      <c r="H53" s="41" t="s">
        <v>9</v>
      </c>
      <c r="I53" s="39">
        <v>5</v>
      </c>
      <c r="J53" s="39">
        <v>57</v>
      </c>
      <c r="K53" s="40">
        <v>30.653</v>
      </c>
      <c r="L53" s="49">
        <v>-1296.8885767503148</v>
      </c>
      <c r="M53" s="49">
        <v>-346.2262884453642</v>
      </c>
      <c r="N53" s="49">
        <v>345.38</v>
      </c>
      <c r="O53" s="136">
        <f t="shared" si="3"/>
        <v>1133.122704</v>
      </c>
      <c r="P53" s="81">
        <f t="shared" si="4"/>
        <v>-1103.630423249685</v>
      </c>
      <c r="Q53" s="76">
        <f t="shared" si="5"/>
        <v>346.2262884453642</v>
      </c>
      <c r="S53" s="15"/>
    </row>
    <row r="54" spans="1:19" s="7" customFormat="1" ht="15.75" customHeight="1">
      <c r="A54" s="132">
        <v>48</v>
      </c>
      <c r="B54" s="37" t="s">
        <v>54</v>
      </c>
      <c r="C54" s="38" t="s">
        <v>125</v>
      </c>
      <c r="D54" s="41" t="s">
        <v>8</v>
      </c>
      <c r="E54" s="39">
        <v>48</v>
      </c>
      <c r="F54" s="39">
        <v>34</v>
      </c>
      <c r="G54" s="40">
        <v>52.97</v>
      </c>
      <c r="H54" s="41" t="s">
        <v>9</v>
      </c>
      <c r="I54" s="39">
        <v>5</v>
      </c>
      <c r="J54" s="39">
        <v>57</v>
      </c>
      <c r="K54" s="40">
        <v>29.888</v>
      </c>
      <c r="L54" s="49">
        <v>-1296.9474278539167</v>
      </c>
      <c r="M54" s="49">
        <v>-329.61448388535126</v>
      </c>
      <c r="N54" s="49">
        <v>345.38</v>
      </c>
      <c r="O54" s="136">
        <f t="shared" si="3"/>
        <v>1133.122704</v>
      </c>
      <c r="P54" s="81">
        <f t="shared" si="4"/>
        <v>-1103.571572146083</v>
      </c>
      <c r="Q54" s="76">
        <f t="shared" si="5"/>
        <v>329.61448388535126</v>
      </c>
      <c r="S54" s="15"/>
    </row>
    <row r="55" spans="1:19" s="7" customFormat="1" ht="15.75" customHeight="1">
      <c r="A55" s="110">
        <v>49</v>
      </c>
      <c r="B55" s="37" t="s">
        <v>53</v>
      </c>
      <c r="C55" s="38" t="s">
        <v>124</v>
      </c>
      <c r="D55" s="41" t="s">
        <v>8</v>
      </c>
      <c r="E55" s="39">
        <v>48</v>
      </c>
      <c r="F55" s="39">
        <v>34</v>
      </c>
      <c r="G55" s="40">
        <v>50.778</v>
      </c>
      <c r="H55" s="41" t="s">
        <v>9</v>
      </c>
      <c r="I55" s="39">
        <v>5</v>
      </c>
      <c r="J55" s="39">
        <v>57</v>
      </c>
      <c r="K55" s="40">
        <v>38.526</v>
      </c>
      <c r="L55" s="49">
        <v>-1301.631057097558</v>
      </c>
      <c r="M55" s="49">
        <v>-519.1033403026546</v>
      </c>
      <c r="N55" s="49">
        <v>370.215</v>
      </c>
      <c r="O55" s="136">
        <f t="shared" si="3"/>
        <v>1214.601372</v>
      </c>
      <c r="P55" s="81">
        <f t="shared" si="4"/>
        <v>-1098.8879429024419</v>
      </c>
      <c r="Q55" s="76">
        <f t="shared" si="5"/>
        <v>519.1033403026546</v>
      </c>
      <c r="S55" s="15"/>
    </row>
    <row r="56" spans="1:19" s="7" customFormat="1" ht="15.75" customHeight="1">
      <c r="A56" s="73">
        <v>50</v>
      </c>
      <c r="B56" s="37" t="s">
        <v>54</v>
      </c>
      <c r="C56" s="38" t="s">
        <v>127</v>
      </c>
      <c r="D56" s="41" t="s">
        <v>8</v>
      </c>
      <c r="E56" s="39">
        <v>48</v>
      </c>
      <c r="F56" s="39">
        <v>34</v>
      </c>
      <c r="G56" s="40">
        <v>52.209</v>
      </c>
      <c r="H56" s="41" t="s">
        <v>9</v>
      </c>
      <c r="I56" s="39">
        <v>5</v>
      </c>
      <c r="J56" s="39">
        <v>57</v>
      </c>
      <c r="K56" s="40">
        <v>30.343</v>
      </c>
      <c r="L56" s="49">
        <v>-1315.995887495363</v>
      </c>
      <c r="M56" s="49">
        <v>-346.2512359751038</v>
      </c>
      <c r="N56" s="49">
        <v>345.38</v>
      </c>
      <c r="O56" s="136">
        <f t="shared" si="3"/>
        <v>1133.122704</v>
      </c>
      <c r="P56" s="81">
        <f t="shared" si="4"/>
        <v>-1084.5231125046369</v>
      </c>
      <c r="Q56" s="76">
        <f t="shared" si="5"/>
        <v>346.2512359751038</v>
      </c>
      <c r="S56" s="15"/>
    </row>
    <row r="57" spans="1:19" s="7" customFormat="1" ht="15.75" customHeight="1">
      <c r="A57" s="132">
        <v>51</v>
      </c>
      <c r="B57" s="37" t="s">
        <v>54</v>
      </c>
      <c r="C57" s="38" t="s">
        <v>128</v>
      </c>
      <c r="D57" s="41" t="s">
        <v>8</v>
      </c>
      <c r="E57" s="39">
        <v>48</v>
      </c>
      <c r="F57" s="39">
        <v>34</v>
      </c>
      <c r="G57" s="40">
        <v>52.386</v>
      </c>
      <c r="H57" s="41" t="s">
        <v>9</v>
      </c>
      <c r="I57" s="39">
        <v>5</v>
      </c>
      <c r="J57" s="39">
        <v>57</v>
      </c>
      <c r="K57" s="40">
        <v>29.578</v>
      </c>
      <c r="L57" s="49">
        <v>-1316.0582610738666</v>
      </c>
      <c r="M57" s="49">
        <v>-329.641574366965</v>
      </c>
      <c r="N57" s="49">
        <v>345.38</v>
      </c>
      <c r="O57" s="136">
        <f t="shared" si="3"/>
        <v>1133.122704</v>
      </c>
      <c r="P57" s="81">
        <f t="shared" si="4"/>
        <v>-1084.4607389261332</v>
      </c>
      <c r="Q57" s="76">
        <f t="shared" si="5"/>
        <v>329.641574366965</v>
      </c>
      <c r="S57" s="15"/>
    </row>
    <row r="58" spans="1:19" s="7" customFormat="1" ht="15.75" customHeight="1">
      <c r="A58" s="110">
        <v>52</v>
      </c>
      <c r="B58" s="37" t="s">
        <v>38</v>
      </c>
      <c r="C58" s="38" t="s">
        <v>79</v>
      </c>
      <c r="D58" s="41" t="s">
        <v>8</v>
      </c>
      <c r="E58" s="39">
        <v>48</v>
      </c>
      <c r="F58" s="39">
        <v>34</v>
      </c>
      <c r="G58" s="40">
        <v>54.234</v>
      </c>
      <c r="H58" s="41" t="s">
        <v>9</v>
      </c>
      <c r="I58" s="39">
        <v>5</v>
      </c>
      <c r="J58" s="39">
        <v>57</v>
      </c>
      <c r="K58" s="40">
        <v>20.559</v>
      </c>
      <c r="L58" s="49">
        <v>-1323.986737579436</v>
      </c>
      <c r="M58" s="49">
        <v>-136.32893595737434</v>
      </c>
      <c r="N58" s="49">
        <v>343.695</v>
      </c>
      <c r="O58" s="135">
        <f t="shared" si="3"/>
        <v>1127.594556</v>
      </c>
      <c r="P58" s="81">
        <f t="shared" si="4"/>
        <v>-1076.5322624205637</v>
      </c>
      <c r="Q58" s="76">
        <f t="shared" si="5"/>
        <v>136.32893595737434</v>
      </c>
      <c r="S58" s="15"/>
    </row>
    <row r="59" spans="1:19" s="7" customFormat="1" ht="15.75" customHeight="1">
      <c r="A59" s="73">
        <v>53</v>
      </c>
      <c r="B59" s="37" t="s">
        <v>39</v>
      </c>
      <c r="C59" s="38" t="s">
        <v>80</v>
      </c>
      <c r="D59" s="41" t="s">
        <v>8</v>
      </c>
      <c r="E59" s="39">
        <v>48</v>
      </c>
      <c r="F59" s="39">
        <v>34</v>
      </c>
      <c r="G59" s="40">
        <v>54.151</v>
      </c>
      <c r="H59" s="41" t="s">
        <v>9</v>
      </c>
      <c r="I59" s="39">
        <v>5</v>
      </c>
      <c r="J59" s="39">
        <v>57</v>
      </c>
      <c r="K59" s="40">
        <v>20.755</v>
      </c>
      <c r="L59" s="49">
        <v>-1325.0685465748645</v>
      </c>
      <c r="M59" s="49">
        <v>-140.9767365250539</v>
      </c>
      <c r="N59" s="49">
        <v>348.085</v>
      </c>
      <c r="O59" s="136">
        <f t="shared" si="3"/>
        <v>1141.997268</v>
      </c>
      <c r="P59" s="81">
        <f t="shared" si="4"/>
        <v>-1075.4504534251353</v>
      </c>
      <c r="Q59" s="76">
        <f t="shared" si="5"/>
        <v>140.9767365250539</v>
      </c>
      <c r="S59" s="15"/>
    </row>
    <row r="60" spans="1:19" s="7" customFormat="1" ht="15.75" customHeight="1">
      <c r="A60" s="132">
        <v>54</v>
      </c>
      <c r="B60" s="37" t="s">
        <v>180</v>
      </c>
      <c r="C60" s="38" t="s">
        <v>129</v>
      </c>
      <c r="D60" s="41" t="s">
        <v>8</v>
      </c>
      <c r="E60" s="39">
        <v>48</v>
      </c>
      <c r="F60" s="39">
        <v>34</v>
      </c>
      <c r="G60" s="40">
        <v>50.759</v>
      </c>
      <c r="H60" s="41" t="s">
        <v>9</v>
      </c>
      <c r="I60" s="39">
        <v>5</v>
      </c>
      <c r="J60" s="39">
        <v>57</v>
      </c>
      <c r="K60" s="40">
        <v>27.248</v>
      </c>
      <c r="L60" s="49">
        <v>-1379.39073096139</v>
      </c>
      <c r="M60" s="49">
        <v>-301.42118132082123</v>
      </c>
      <c r="N60" s="49">
        <v>346.599</v>
      </c>
      <c r="O60" s="136">
        <f t="shared" si="3"/>
        <v>1137.1219992000001</v>
      </c>
      <c r="P60" s="81">
        <f t="shared" si="4"/>
        <v>-1021.1282690386097</v>
      </c>
      <c r="Q60" s="76">
        <f t="shared" si="5"/>
        <v>301.42118132082123</v>
      </c>
      <c r="S60" s="15"/>
    </row>
    <row r="61" spans="1:19" s="7" customFormat="1" ht="15.75" customHeight="1">
      <c r="A61" s="110">
        <v>55</v>
      </c>
      <c r="B61" s="37" t="s">
        <v>55</v>
      </c>
      <c r="C61" s="38" t="s">
        <v>131</v>
      </c>
      <c r="D61" s="41" t="s">
        <v>8</v>
      </c>
      <c r="E61" s="39">
        <v>48</v>
      </c>
      <c r="F61" s="39">
        <v>34</v>
      </c>
      <c r="G61" s="40">
        <v>45.587</v>
      </c>
      <c r="H61" s="41" t="s">
        <v>9</v>
      </c>
      <c r="I61" s="39">
        <v>5</v>
      </c>
      <c r="J61" s="39">
        <v>57</v>
      </c>
      <c r="K61" s="40">
        <v>38.014</v>
      </c>
      <c r="L61" s="49">
        <v>-1456.3038882947303</v>
      </c>
      <c r="M61" s="49">
        <v>-562.7731912036209</v>
      </c>
      <c r="N61" s="49">
        <v>355.367</v>
      </c>
      <c r="O61" s="136">
        <f t="shared" si="3"/>
        <v>1165.8880536000001</v>
      </c>
      <c r="P61" s="81">
        <f t="shared" si="4"/>
        <v>-944.2151117052695</v>
      </c>
      <c r="Q61" s="76">
        <f t="shared" si="5"/>
        <v>562.7731912036209</v>
      </c>
      <c r="S61" s="15"/>
    </row>
    <row r="62" spans="1:19" s="7" customFormat="1" ht="15.75" customHeight="1">
      <c r="A62" s="132">
        <v>56</v>
      </c>
      <c r="B62" s="37" t="s">
        <v>55</v>
      </c>
      <c r="C62" s="38" t="s">
        <v>130</v>
      </c>
      <c r="D62" s="41" t="s">
        <v>8</v>
      </c>
      <c r="E62" s="39">
        <v>48</v>
      </c>
      <c r="F62" s="39">
        <v>34</v>
      </c>
      <c r="G62" s="40">
        <v>46.028</v>
      </c>
      <c r="H62" s="41" t="s">
        <v>9</v>
      </c>
      <c r="I62" s="39">
        <v>5</v>
      </c>
      <c r="J62" s="39">
        <v>57</v>
      </c>
      <c r="K62" s="40">
        <v>36.13</v>
      </c>
      <c r="L62" s="49">
        <v>-1456.3414418181233</v>
      </c>
      <c r="M62" s="49">
        <v>-521.8195549598291</v>
      </c>
      <c r="N62" s="49">
        <v>355.367</v>
      </c>
      <c r="O62" s="136">
        <f t="shared" si="3"/>
        <v>1165.8880536000001</v>
      </c>
      <c r="P62" s="81">
        <f t="shared" si="4"/>
        <v>-944.1775581818765</v>
      </c>
      <c r="Q62" s="76">
        <f t="shared" si="5"/>
        <v>521.8195549598291</v>
      </c>
      <c r="S62" s="15"/>
    </row>
    <row r="63" spans="1:19" s="7" customFormat="1" ht="15.75" customHeight="1">
      <c r="A63" s="138">
        <v>58</v>
      </c>
      <c r="B63" s="37" t="s">
        <v>55</v>
      </c>
      <c r="C63" s="38" t="s">
        <v>132</v>
      </c>
      <c r="D63" s="41" t="s">
        <v>8</v>
      </c>
      <c r="E63" s="39">
        <v>48</v>
      </c>
      <c r="F63" s="39">
        <v>34</v>
      </c>
      <c r="G63" s="40">
        <v>43.663</v>
      </c>
      <c r="H63" s="41" t="s">
        <v>9</v>
      </c>
      <c r="I63" s="39">
        <v>5</v>
      </c>
      <c r="J63" s="39">
        <v>57</v>
      </c>
      <c r="K63" s="40">
        <v>36.995</v>
      </c>
      <c r="L63" s="49">
        <v>-1519.3063766994064</v>
      </c>
      <c r="M63" s="49">
        <v>-562.9300283024759</v>
      </c>
      <c r="N63" s="49">
        <v>355.367</v>
      </c>
      <c r="O63" s="136">
        <f t="shared" si="3"/>
        <v>1165.8880536000001</v>
      </c>
      <c r="P63" s="81">
        <f t="shared" si="4"/>
        <v>-881.2126233005933</v>
      </c>
      <c r="Q63" s="76">
        <f t="shared" si="5"/>
        <v>562.9300283024759</v>
      </c>
      <c r="S63" s="15"/>
    </row>
    <row r="64" spans="1:19" s="7" customFormat="1" ht="15.75" customHeight="1">
      <c r="A64" s="132">
        <v>59</v>
      </c>
      <c r="B64" s="37" t="s">
        <v>55</v>
      </c>
      <c r="C64" s="38" t="s">
        <v>133</v>
      </c>
      <c r="D64" s="41" t="s">
        <v>8</v>
      </c>
      <c r="E64" s="39">
        <v>48</v>
      </c>
      <c r="F64" s="39">
        <v>34</v>
      </c>
      <c r="G64" s="40">
        <v>44.104</v>
      </c>
      <c r="H64" s="41" t="s">
        <v>9</v>
      </c>
      <c r="I64" s="39">
        <v>5</v>
      </c>
      <c r="J64" s="39">
        <v>57</v>
      </c>
      <c r="K64" s="40">
        <v>35.1</v>
      </c>
      <c r="L64" s="49">
        <v>-1519.4286967735106</v>
      </c>
      <c r="M64" s="49">
        <v>-521.77134473995</v>
      </c>
      <c r="N64" s="49">
        <v>355.367</v>
      </c>
      <c r="O64" s="136">
        <f t="shared" si="3"/>
        <v>1165.8880536000001</v>
      </c>
      <c r="P64" s="81">
        <f t="shared" si="4"/>
        <v>-881.0903032264891</v>
      </c>
      <c r="Q64" s="76">
        <f t="shared" si="5"/>
        <v>521.77134473995</v>
      </c>
      <c r="S64" s="15"/>
    </row>
    <row r="65" spans="1:19" s="7" customFormat="1" ht="15.75" customHeight="1">
      <c r="A65" s="110">
        <v>61</v>
      </c>
      <c r="B65" s="37" t="s">
        <v>182</v>
      </c>
      <c r="C65" s="38" t="s">
        <v>134</v>
      </c>
      <c r="D65" s="41" t="s">
        <v>8</v>
      </c>
      <c r="E65" s="39">
        <v>48</v>
      </c>
      <c r="F65" s="39">
        <v>34</v>
      </c>
      <c r="G65" s="40">
        <v>40.436</v>
      </c>
      <c r="H65" s="41" t="s">
        <v>9</v>
      </c>
      <c r="I65" s="39">
        <v>5</v>
      </c>
      <c r="J65" s="39">
        <v>57</v>
      </c>
      <c r="K65" s="40">
        <v>43.894</v>
      </c>
      <c r="L65" s="49">
        <v>-1566.0349087601837</v>
      </c>
      <c r="M65" s="49">
        <v>-729.5120776820411</v>
      </c>
      <c r="N65" s="49">
        <v>367.086</v>
      </c>
      <c r="O65" s="136">
        <f t="shared" si="3"/>
        <v>1204.3357488000001</v>
      </c>
      <c r="P65" s="81">
        <f t="shared" si="4"/>
        <v>-834.484091239816</v>
      </c>
      <c r="Q65" s="76">
        <f t="shared" si="5"/>
        <v>729.5120776820411</v>
      </c>
      <c r="S65" s="15"/>
    </row>
    <row r="66" spans="1:19" s="7" customFormat="1" ht="15.75" customHeight="1">
      <c r="A66" s="73">
        <v>62</v>
      </c>
      <c r="B66" s="37" t="s">
        <v>43</v>
      </c>
      <c r="C66" s="38" t="s">
        <v>84</v>
      </c>
      <c r="D66" s="41" t="s">
        <v>8</v>
      </c>
      <c r="E66" s="39">
        <v>48</v>
      </c>
      <c r="F66" s="39">
        <v>34</v>
      </c>
      <c r="G66" s="40">
        <v>39.255</v>
      </c>
      <c r="H66" s="41" t="s">
        <v>9</v>
      </c>
      <c r="I66" s="39">
        <v>5</v>
      </c>
      <c r="J66" s="39">
        <v>57</v>
      </c>
      <c r="K66" s="40">
        <v>48.164</v>
      </c>
      <c r="L66" s="49">
        <v>-1571.17340968946</v>
      </c>
      <c r="M66" s="49">
        <v>-824.1953584670757</v>
      </c>
      <c r="N66" s="49">
        <v>366.681</v>
      </c>
      <c r="O66" s="136">
        <f aca="true" t="shared" si="6" ref="O66:O96">$N66*3.2808</f>
        <v>1203.0070248</v>
      </c>
      <c r="P66" s="81">
        <f aca="true" t="shared" si="7" ref="P66:P96">IF(L66&lt;&gt;"",-L66-$C$2,"")</f>
        <v>-829.3455903105398</v>
      </c>
      <c r="Q66" s="76">
        <f aca="true" t="shared" si="8" ref="Q66:Q96">IF(M66&lt;&gt;"",-M66,"")</f>
        <v>824.1953584670757</v>
      </c>
      <c r="S66" s="15"/>
    </row>
    <row r="67" spans="1:19" s="7" customFormat="1" ht="15.75" customHeight="1">
      <c r="A67" s="132">
        <v>63</v>
      </c>
      <c r="B67" s="37" t="s">
        <v>45</v>
      </c>
      <c r="C67" s="38" t="s">
        <v>86</v>
      </c>
      <c r="D67" s="41" t="s">
        <v>8</v>
      </c>
      <c r="E67" s="39">
        <v>48</v>
      </c>
      <c r="F67" s="39">
        <v>34</v>
      </c>
      <c r="G67" s="40">
        <v>38.896</v>
      </c>
      <c r="H67" s="41" t="s">
        <v>9</v>
      </c>
      <c r="I67" s="39">
        <v>5</v>
      </c>
      <c r="J67" s="39">
        <v>57</v>
      </c>
      <c r="K67" s="40">
        <v>49.287</v>
      </c>
      <c r="L67" s="49">
        <v>-1573.9616945170565</v>
      </c>
      <c r="M67" s="49">
        <v>-849.604762362571</v>
      </c>
      <c r="N67" s="49">
        <v>371.321</v>
      </c>
      <c r="O67" s="136">
        <f t="shared" si="6"/>
        <v>1218.2299368000001</v>
      </c>
      <c r="P67" s="81">
        <f t="shared" si="7"/>
        <v>-826.5573054829433</v>
      </c>
      <c r="Q67" s="76">
        <f t="shared" si="8"/>
        <v>849.604762362571</v>
      </c>
      <c r="S67" s="15"/>
    </row>
    <row r="68" spans="1:19" s="7" customFormat="1" ht="15.75" customHeight="1" thickBot="1">
      <c r="A68" s="144">
        <v>64</v>
      </c>
      <c r="B68" s="51" t="s">
        <v>44</v>
      </c>
      <c r="C68" s="52" t="s">
        <v>85</v>
      </c>
      <c r="D68" s="77" t="s">
        <v>8</v>
      </c>
      <c r="E68" s="53">
        <v>48</v>
      </c>
      <c r="F68" s="53">
        <v>34</v>
      </c>
      <c r="G68" s="54">
        <v>38.911</v>
      </c>
      <c r="H68" s="77" t="s">
        <v>9</v>
      </c>
      <c r="I68" s="53">
        <v>5</v>
      </c>
      <c r="J68" s="53">
        <v>57</v>
      </c>
      <c r="K68" s="54">
        <v>47.936</v>
      </c>
      <c r="L68" s="55">
        <v>-1582.7617661122438</v>
      </c>
      <c r="M68" s="55">
        <v>-823.3308003410467</v>
      </c>
      <c r="N68" s="55">
        <v>376.628</v>
      </c>
      <c r="O68" s="142">
        <f t="shared" si="6"/>
        <v>1235.6411424</v>
      </c>
      <c r="P68" s="78">
        <f t="shared" si="7"/>
        <v>-817.757233887756</v>
      </c>
      <c r="Q68" s="79">
        <f t="shared" si="8"/>
        <v>823.3308003410467</v>
      </c>
      <c r="S68" s="15"/>
    </row>
    <row r="69" spans="1:19" s="7" customFormat="1" ht="15.75" customHeight="1">
      <c r="A69" s="110">
        <v>65</v>
      </c>
      <c r="B69" s="57" t="s">
        <v>56</v>
      </c>
      <c r="C69" s="60" t="s">
        <v>135</v>
      </c>
      <c r="D69" s="80" t="s">
        <v>8</v>
      </c>
      <c r="E69" s="62">
        <v>48</v>
      </c>
      <c r="F69" s="62">
        <v>34</v>
      </c>
      <c r="G69" s="64">
        <v>41.419</v>
      </c>
      <c r="H69" s="80" t="s">
        <v>9</v>
      </c>
      <c r="I69" s="62">
        <v>5</v>
      </c>
      <c r="J69" s="62">
        <v>57</v>
      </c>
      <c r="K69" s="64">
        <v>33.67</v>
      </c>
      <c r="L69" s="66">
        <v>-1607.4022527408965</v>
      </c>
      <c r="M69" s="66">
        <v>-521.8376720907393</v>
      </c>
      <c r="N69" s="66">
        <v>357.373</v>
      </c>
      <c r="O69" s="135">
        <f t="shared" si="6"/>
        <v>1172.4693384</v>
      </c>
      <c r="P69" s="74">
        <f t="shared" si="7"/>
        <v>-793.1167472591032</v>
      </c>
      <c r="Q69" s="75">
        <f t="shared" si="8"/>
        <v>521.8376720907393</v>
      </c>
      <c r="S69" s="15"/>
    </row>
    <row r="70" spans="1:19" s="7" customFormat="1" ht="15.75" customHeight="1">
      <c r="A70" s="132">
        <v>66</v>
      </c>
      <c r="B70" s="37" t="s">
        <v>56</v>
      </c>
      <c r="C70" s="38" t="s">
        <v>136</v>
      </c>
      <c r="D70" s="41" t="s">
        <v>8</v>
      </c>
      <c r="E70" s="39">
        <v>48</v>
      </c>
      <c r="F70" s="39">
        <v>34</v>
      </c>
      <c r="G70" s="40">
        <v>40.695</v>
      </c>
      <c r="H70" s="41" t="s">
        <v>9</v>
      </c>
      <c r="I70" s="39">
        <v>5</v>
      </c>
      <c r="J70" s="39">
        <v>57</v>
      </c>
      <c r="K70" s="40">
        <v>36.741</v>
      </c>
      <c r="L70" s="49">
        <v>-1607.4574404962234</v>
      </c>
      <c r="M70" s="49">
        <v>-588.6329556697726</v>
      </c>
      <c r="N70" s="49">
        <v>357.373</v>
      </c>
      <c r="O70" s="136">
        <f t="shared" si="6"/>
        <v>1172.4693384</v>
      </c>
      <c r="P70" s="81">
        <f t="shared" si="7"/>
        <v>-793.0615595037764</v>
      </c>
      <c r="Q70" s="76">
        <f t="shared" si="8"/>
        <v>588.6329556697726</v>
      </c>
      <c r="S70" s="15"/>
    </row>
    <row r="71" spans="1:19" s="7" customFormat="1" ht="15.75" customHeight="1">
      <c r="A71" s="110">
        <v>67</v>
      </c>
      <c r="B71" s="37" t="s">
        <v>58</v>
      </c>
      <c r="C71" s="38" t="s">
        <v>143</v>
      </c>
      <c r="D71" s="41" t="s">
        <v>8</v>
      </c>
      <c r="E71" s="39">
        <v>48</v>
      </c>
      <c r="F71" s="39">
        <v>34</v>
      </c>
      <c r="G71" s="40">
        <v>52.557</v>
      </c>
      <c r="H71" s="41" t="s">
        <v>9</v>
      </c>
      <c r="I71" s="39">
        <v>5</v>
      </c>
      <c r="J71" s="39">
        <v>56</v>
      </c>
      <c r="K71" s="40">
        <v>39.152</v>
      </c>
      <c r="L71" s="49">
        <v>-1656.1172961226296</v>
      </c>
      <c r="M71" s="49">
        <v>646.3830514779333</v>
      </c>
      <c r="N71" s="49">
        <v>351.602</v>
      </c>
      <c r="O71" s="136">
        <f t="shared" si="6"/>
        <v>1153.5358416</v>
      </c>
      <c r="P71" s="81">
        <f t="shared" si="7"/>
        <v>-744.4017038773702</v>
      </c>
      <c r="Q71" s="76">
        <f t="shared" si="8"/>
        <v>-646.3830514779333</v>
      </c>
      <c r="S71" s="15"/>
    </row>
    <row r="72" spans="1:19" s="7" customFormat="1" ht="15.75" customHeight="1">
      <c r="A72" s="73">
        <v>68</v>
      </c>
      <c r="B72" s="37" t="s">
        <v>56</v>
      </c>
      <c r="C72" s="38" t="s">
        <v>137</v>
      </c>
      <c r="D72" s="41" t="s">
        <v>8</v>
      </c>
      <c r="E72" s="39">
        <v>48</v>
      </c>
      <c r="F72" s="39">
        <v>34</v>
      </c>
      <c r="G72" s="40">
        <v>36.967</v>
      </c>
      <c r="H72" s="41" t="s">
        <v>9</v>
      </c>
      <c r="I72" s="39">
        <v>5</v>
      </c>
      <c r="J72" s="39">
        <v>57</v>
      </c>
      <c r="K72" s="40">
        <v>34.755</v>
      </c>
      <c r="L72" s="49">
        <v>-1729.5909122673647</v>
      </c>
      <c r="M72" s="49">
        <v>-588.7082422230708</v>
      </c>
      <c r="N72" s="49">
        <v>357.373</v>
      </c>
      <c r="O72" s="136">
        <f t="shared" si="6"/>
        <v>1172.4693384</v>
      </c>
      <c r="P72" s="81">
        <f t="shared" si="7"/>
        <v>-670.928087732635</v>
      </c>
      <c r="Q72" s="76">
        <f t="shared" si="8"/>
        <v>588.7082422230708</v>
      </c>
      <c r="S72" s="15"/>
    </row>
    <row r="73" spans="1:19" s="7" customFormat="1" ht="15.75" customHeight="1">
      <c r="A73" s="132">
        <v>69</v>
      </c>
      <c r="B73" s="37" t="s">
        <v>56</v>
      </c>
      <c r="C73" s="38" t="s">
        <v>138</v>
      </c>
      <c r="D73" s="41" t="s">
        <v>8</v>
      </c>
      <c r="E73" s="39">
        <v>48</v>
      </c>
      <c r="F73" s="39">
        <v>34</v>
      </c>
      <c r="G73" s="40">
        <v>37.687</v>
      </c>
      <c r="H73" s="41" t="s">
        <v>9</v>
      </c>
      <c r="I73" s="39">
        <v>5</v>
      </c>
      <c r="J73" s="39">
        <v>57</v>
      </c>
      <c r="K73" s="40">
        <v>31.675</v>
      </c>
      <c r="L73" s="49">
        <v>-1729.707061338509</v>
      </c>
      <c r="M73" s="49">
        <v>-521.7662603850299</v>
      </c>
      <c r="N73" s="49">
        <v>357.373</v>
      </c>
      <c r="O73" s="136">
        <f t="shared" si="6"/>
        <v>1172.4693384</v>
      </c>
      <c r="P73" s="81">
        <f t="shared" si="7"/>
        <v>-670.8119386614908</v>
      </c>
      <c r="Q73" s="76">
        <f t="shared" si="8"/>
        <v>521.7662603850299</v>
      </c>
      <c r="S73" s="15"/>
    </row>
    <row r="74" spans="1:19" s="7" customFormat="1" ht="15.75" customHeight="1">
      <c r="A74" s="110">
        <v>70</v>
      </c>
      <c r="B74" s="37" t="s">
        <v>57</v>
      </c>
      <c r="C74" s="38" t="s">
        <v>139</v>
      </c>
      <c r="D74" s="41" t="s">
        <v>8</v>
      </c>
      <c r="E74" s="39">
        <v>48</v>
      </c>
      <c r="F74" s="39">
        <v>34</v>
      </c>
      <c r="G74" s="40">
        <v>37.213</v>
      </c>
      <c r="H74" s="41" t="s">
        <v>9</v>
      </c>
      <c r="I74" s="39">
        <v>5</v>
      </c>
      <c r="J74" s="39">
        <v>57</v>
      </c>
      <c r="K74" s="40">
        <v>31.421</v>
      </c>
      <c r="L74" s="49">
        <v>-1745.2562474213858</v>
      </c>
      <c r="M74" s="49">
        <v>-521.7718399834182</v>
      </c>
      <c r="N74" s="49">
        <v>353.055</v>
      </c>
      <c r="O74" s="136">
        <f t="shared" si="6"/>
        <v>1158.302844</v>
      </c>
      <c r="P74" s="81">
        <f t="shared" si="7"/>
        <v>-655.262752578614</v>
      </c>
      <c r="Q74" s="76">
        <f t="shared" si="8"/>
        <v>521.7718399834182</v>
      </c>
      <c r="S74" s="15"/>
    </row>
    <row r="75" spans="1:19" s="7" customFormat="1" ht="15.75" customHeight="1">
      <c r="A75" s="73">
        <v>71</v>
      </c>
      <c r="B75" s="37" t="s">
        <v>57</v>
      </c>
      <c r="C75" s="38" t="s">
        <v>140</v>
      </c>
      <c r="D75" s="41" t="s">
        <v>8</v>
      </c>
      <c r="E75" s="39">
        <v>48</v>
      </c>
      <c r="F75" s="39">
        <v>34</v>
      </c>
      <c r="G75" s="40">
        <v>36.661</v>
      </c>
      <c r="H75" s="41" t="s">
        <v>9</v>
      </c>
      <c r="I75" s="39">
        <v>5</v>
      </c>
      <c r="J75" s="39">
        <v>57</v>
      </c>
      <c r="K75" s="40">
        <v>33.766</v>
      </c>
      <c r="L75" s="49">
        <v>-1745.2946851421968</v>
      </c>
      <c r="M75" s="49">
        <v>-572.7600931124285</v>
      </c>
      <c r="N75" s="49">
        <v>353.055</v>
      </c>
      <c r="O75" s="136">
        <f t="shared" si="6"/>
        <v>1158.302844</v>
      </c>
      <c r="P75" s="81">
        <f t="shared" si="7"/>
        <v>-655.2243148578029</v>
      </c>
      <c r="Q75" s="76">
        <f t="shared" si="8"/>
        <v>572.7600931124285</v>
      </c>
      <c r="S75" s="15"/>
    </row>
    <row r="76" spans="1:19" s="7" customFormat="1" ht="15.75" customHeight="1">
      <c r="A76" s="132">
        <v>72</v>
      </c>
      <c r="B76" s="37" t="s">
        <v>57</v>
      </c>
      <c r="C76" s="38" t="s">
        <v>141</v>
      </c>
      <c r="D76" s="41" t="s">
        <v>8</v>
      </c>
      <c r="E76" s="39">
        <v>48</v>
      </c>
      <c r="F76" s="39">
        <v>34</v>
      </c>
      <c r="G76" s="40">
        <v>34.454</v>
      </c>
      <c r="H76" s="41" t="s">
        <v>9</v>
      </c>
      <c r="I76" s="39">
        <v>5</v>
      </c>
      <c r="J76" s="39">
        <v>57</v>
      </c>
      <c r="K76" s="40">
        <v>32.588</v>
      </c>
      <c r="L76" s="49">
        <v>-1817.5997557594999</v>
      </c>
      <c r="M76" s="49">
        <v>-572.7638194042672</v>
      </c>
      <c r="N76" s="49">
        <v>353.055</v>
      </c>
      <c r="O76" s="136">
        <f t="shared" si="6"/>
        <v>1158.302844</v>
      </c>
      <c r="P76" s="81">
        <f t="shared" si="7"/>
        <v>-582.9192442404999</v>
      </c>
      <c r="Q76" s="76">
        <f t="shared" si="8"/>
        <v>572.7638194042672</v>
      </c>
      <c r="S76" s="15"/>
    </row>
    <row r="77" spans="1:19" s="7" customFormat="1" ht="15.75" customHeight="1">
      <c r="A77" s="110">
        <v>73</v>
      </c>
      <c r="B77" s="37" t="s">
        <v>57</v>
      </c>
      <c r="C77" s="38" t="s">
        <v>142</v>
      </c>
      <c r="D77" s="41" t="s">
        <v>8</v>
      </c>
      <c r="E77" s="39">
        <v>48</v>
      </c>
      <c r="F77" s="39">
        <v>34</v>
      </c>
      <c r="G77" s="40">
        <v>35.001</v>
      </c>
      <c r="H77" s="41" t="s">
        <v>9</v>
      </c>
      <c r="I77" s="39">
        <v>5</v>
      </c>
      <c r="J77" s="39">
        <v>57</v>
      </c>
      <c r="K77" s="40">
        <v>30.249</v>
      </c>
      <c r="L77" s="49">
        <v>-1817.6975172172984</v>
      </c>
      <c r="M77" s="49">
        <v>-521.94360972023</v>
      </c>
      <c r="N77" s="49">
        <v>353.055</v>
      </c>
      <c r="O77" s="136">
        <f t="shared" si="6"/>
        <v>1158.302844</v>
      </c>
      <c r="P77" s="81">
        <f t="shared" si="7"/>
        <v>-582.8214827827014</v>
      </c>
      <c r="Q77" s="76">
        <f t="shared" si="8"/>
        <v>521.94360972023</v>
      </c>
      <c r="S77" s="15"/>
    </row>
    <row r="78" spans="1:19" s="7" customFormat="1" ht="15.75" customHeight="1">
      <c r="A78" s="73">
        <v>74</v>
      </c>
      <c r="B78" s="37" t="s">
        <v>59</v>
      </c>
      <c r="C78" s="38" t="s">
        <v>144</v>
      </c>
      <c r="D78" s="41" t="s">
        <v>8</v>
      </c>
      <c r="E78" s="39">
        <v>48</v>
      </c>
      <c r="F78" s="39">
        <v>34</v>
      </c>
      <c r="G78" s="40">
        <v>43.041</v>
      </c>
      <c r="H78" s="41" t="s">
        <v>9</v>
      </c>
      <c r="I78" s="39">
        <v>5</v>
      </c>
      <c r="J78" s="39">
        <v>56</v>
      </c>
      <c r="K78" s="40">
        <v>55.168</v>
      </c>
      <c r="L78" s="49">
        <v>-1823.6464597082745</v>
      </c>
      <c r="M78" s="49">
        <v>238.8044250017285</v>
      </c>
      <c r="N78" s="49">
        <v>347.356</v>
      </c>
      <c r="O78" s="136">
        <f t="shared" si="6"/>
        <v>1139.6055648000001</v>
      </c>
      <c r="P78" s="81">
        <f t="shared" si="7"/>
        <v>-576.8725402917253</v>
      </c>
      <c r="Q78" s="76">
        <f t="shared" si="8"/>
        <v>-238.8044250017285</v>
      </c>
      <c r="S78" s="15"/>
    </row>
    <row r="79" spans="1:19" s="7" customFormat="1" ht="15.75" customHeight="1">
      <c r="A79" s="132">
        <v>75</v>
      </c>
      <c r="B79" s="37" t="s">
        <v>59</v>
      </c>
      <c r="C79" s="38" t="s">
        <v>147</v>
      </c>
      <c r="D79" s="41" t="s">
        <v>8</v>
      </c>
      <c r="E79" s="39">
        <v>48</v>
      </c>
      <c r="F79" s="39">
        <v>34</v>
      </c>
      <c r="G79" s="40">
        <v>42.961</v>
      </c>
      <c r="H79" s="41" t="s">
        <v>9</v>
      </c>
      <c r="I79" s="39">
        <v>5</v>
      </c>
      <c r="J79" s="39">
        <v>56</v>
      </c>
      <c r="K79" s="40">
        <v>54.384</v>
      </c>
      <c r="L79" s="49">
        <v>-1831.3310115091524</v>
      </c>
      <c r="M79" s="49">
        <v>253.12884540311802</v>
      </c>
      <c r="N79" s="49">
        <v>347.356</v>
      </c>
      <c r="O79" s="136">
        <f t="shared" si="6"/>
        <v>1139.6055648000001</v>
      </c>
      <c r="P79" s="81">
        <f t="shared" si="7"/>
        <v>-569.1879884908474</v>
      </c>
      <c r="Q79" s="76">
        <f t="shared" si="8"/>
        <v>-253.12884540311802</v>
      </c>
      <c r="S79" s="15"/>
    </row>
    <row r="80" spans="1:19" s="7" customFormat="1" ht="15.75" customHeight="1">
      <c r="A80" s="110">
        <v>76</v>
      </c>
      <c r="B80" s="37" t="s">
        <v>59</v>
      </c>
      <c r="C80" s="38" t="s">
        <v>145</v>
      </c>
      <c r="D80" s="41" t="s">
        <v>8</v>
      </c>
      <c r="E80" s="39">
        <v>48</v>
      </c>
      <c r="F80" s="39">
        <v>34</v>
      </c>
      <c r="G80" s="40">
        <v>42.128</v>
      </c>
      <c r="H80" s="41" t="s">
        <v>9</v>
      </c>
      <c r="I80" s="39">
        <v>5</v>
      </c>
      <c r="J80" s="39">
        <v>56</v>
      </c>
      <c r="K80" s="40">
        <v>55.38</v>
      </c>
      <c r="L80" s="49">
        <v>-1848.7895937830597</v>
      </c>
      <c r="M80" s="49">
        <v>225.30038908253692</v>
      </c>
      <c r="N80" s="49">
        <v>347.356</v>
      </c>
      <c r="O80" s="136">
        <f t="shared" si="6"/>
        <v>1139.6055648000001</v>
      </c>
      <c r="P80" s="81">
        <f t="shared" si="7"/>
        <v>-551.7294062169401</v>
      </c>
      <c r="Q80" s="76">
        <f t="shared" si="8"/>
        <v>-225.30038908253692</v>
      </c>
      <c r="S80" s="15"/>
    </row>
    <row r="81" spans="1:19" s="7" customFormat="1" ht="15.75" customHeight="1">
      <c r="A81" s="73">
        <v>77</v>
      </c>
      <c r="B81" s="37" t="s">
        <v>59</v>
      </c>
      <c r="C81" s="38" t="s">
        <v>146</v>
      </c>
      <c r="D81" s="41" t="s">
        <v>8</v>
      </c>
      <c r="E81" s="39">
        <v>48</v>
      </c>
      <c r="F81" s="39">
        <v>34</v>
      </c>
      <c r="G81" s="40">
        <v>42.047</v>
      </c>
      <c r="H81" s="41" t="s">
        <v>9</v>
      </c>
      <c r="I81" s="39">
        <v>5</v>
      </c>
      <c r="J81" s="39">
        <v>56</v>
      </c>
      <c r="K81" s="40">
        <v>54.592</v>
      </c>
      <c r="L81" s="49">
        <v>-1856.5445707952101</v>
      </c>
      <c r="M81" s="49">
        <v>239.69294787185856</v>
      </c>
      <c r="N81" s="49">
        <v>347.356</v>
      </c>
      <c r="O81" s="136">
        <f t="shared" si="6"/>
        <v>1139.6055648000001</v>
      </c>
      <c r="P81" s="81">
        <f t="shared" si="7"/>
        <v>-543.9744292047897</v>
      </c>
      <c r="Q81" s="76">
        <f t="shared" si="8"/>
        <v>-239.69294787185856</v>
      </c>
      <c r="S81" s="15"/>
    </row>
    <row r="82" spans="1:19" s="7" customFormat="1" ht="15.75" customHeight="1">
      <c r="A82" s="132">
        <v>78</v>
      </c>
      <c r="B82" s="37" t="s">
        <v>37</v>
      </c>
      <c r="C82" s="38" t="s">
        <v>78</v>
      </c>
      <c r="D82" s="41" t="s">
        <v>8</v>
      </c>
      <c r="E82" s="39">
        <v>48</v>
      </c>
      <c r="F82" s="39">
        <v>34</v>
      </c>
      <c r="G82" s="40">
        <v>34.613</v>
      </c>
      <c r="H82" s="41" t="s">
        <v>9</v>
      </c>
      <c r="I82" s="39">
        <v>5</v>
      </c>
      <c r="J82" s="39">
        <v>57</v>
      </c>
      <c r="K82" s="40">
        <v>17.74</v>
      </c>
      <c r="L82" s="49">
        <v>-1914.5950916357178</v>
      </c>
      <c r="M82" s="49">
        <v>-284.2434430928005</v>
      </c>
      <c r="N82" s="49">
        <v>354.948</v>
      </c>
      <c r="O82" s="136">
        <f t="shared" si="6"/>
        <v>1164.5133984</v>
      </c>
      <c r="P82" s="81">
        <f t="shared" si="7"/>
        <v>-485.92390836428194</v>
      </c>
      <c r="Q82" s="76">
        <f t="shared" si="8"/>
        <v>284.2434430928005</v>
      </c>
      <c r="S82" s="15"/>
    </row>
    <row r="83" spans="1:19" s="7" customFormat="1" ht="15.75" customHeight="1">
      <c r="A83" s="110">
        <v>79</v>
      </c>
      <c r="B83" s="37" t="s">
        <v>60</v>
      </c>
      <c r="C83" s="38" t="s">
        <v>148</v>
      </c>
      <c r="D83" s="41" t="s">
        <v>8</v>
      </c>
      <c r="E83" s="39">
        <v>48</v>
      </c>
      <c r="F83" s="39">
        <v>34</v>
      </c>
      <c r="G83" s="40">
        <v>37.011</v>
      </c>
      <c r="H83" s="41" t="s">
        <v>9</v>
      </c>
      <c r="I83" s="39">
        <v>5</v>
      </c>
      <c r="J83" s="39">
        <v>56</v>
      </c>
      <c r="K83" s="40">
        <v>49.917</v>
      </c>
      <c r="L83" s="49">
        <v>-2035.1517101415282</v>
      </c>
      <c r="M83" s="49">
        <v>278.0938001791481</v>
      </c>
      <c r="N83" s="49">
        <v>346.332</v>
      </c>
      <c r="O83" s="136">
        <f t="shared" si="6"/>
        <v>1136.2460256</v>
      </c>
      <c r="P83" s="81">
        <f t="shared" si="7"/>
        <v>-365.3672898584716</v>
      </c>
      <c r="Q83" s="76">
        <f t="shared" si="8"/>
        <v>-278.0938001791481</v>
      </c>
      <c r="S83" s="15"/>
    </row>
    <row r="84" spans="1:19" s="7" customFormat="1" ht="15.75" customHeight="1">
      <c r="A84" s="73">
        <v>80</v>
      </c>
      <c r="B84" s="37" t="s">
        <v>61</v>
      </c>
      <c r="C84" s="38" t="s">
        <v>150</v>
      </c>
      <c r="D84" s="41" t="s">
        <v>8</v>
      </c>
      <c r="E84" s="39">
        <v>48</v>
      </c>
      <c r="F84" s="39">
        <v>34</v>
      </c>
      <c r="G84" s="40">
        <v>37.698</v>
      </c>
      <c r="H84" s="41" t="s">
        <v>9</v>
      </c>
      <c r="I84" s="39">
        <v>5</v>
      </c>
      <c r="J84" s="39">
        <v>56</v>
      </c>
      <c r="K84" s="40">
        <v>40.705</v>
      </c>
      <c r="L84" s="49">
        <v>-2078.1931014889938</v>
      </c>
      <c r="M84" s="49">
        <v>463.169398173289</v>
      </c>
      <c r="N84" s="49">
        <v>345.658</v>
      </c>
      <c r="O84" s="136">
        <f t="shared" si="6"/>
        <v>1134.0347664</v>
      </c>
      <c r="P84" s="81">
        <f t="shared" si="7"/>
        <v>-322.325898511006</v>
      </c>
      <c r="Q84" s="76">
        <f t="shared" si="8"/>
        <v>-463.169398173289</v>
      </c>
      <c r="S84" s="15"/>
    </row>
    <row r="85" spans="1:19" s="7" customFormat="1" ht="15.75" customHeight="1">
      <c r="A85" s="132">
        <v>81</v>
      </c>
      <c r="B85" s="37" t="s">
        <v>61</v>
      </c>
      <c r="C85" s="38" t="s">
        <v>149</v>
      </c>
      <c r="D85" s="41" t="s">
        <v>8</v>
      </c>
      <c r="E85" s="39">
        <v>48</v>
      </c>
      <c r="F85" s="39">
        <v>34</v>
      </c>
      <c r="G85" s="40">
        <v>37.36</v>
      </c>
      <c r="H85" s="41" t="s">
        <v>9</v>
      </c>
      <c r="I85" s="39">
        <v>5</v>
      </c>
      <c r="J85" s="39">
        <v>56</v>
      </c>
      <c r="K85" s="40">
        <v>37.495</v>
      </c>
      <c r="L85" s="49">
        <v>-2109.9828865405293</v>
      </c>
      <c r="M85" s="49">
        <v>521.7159058998207</v>
      </c>
      <c r="N85" s="49">
        <v>345.658</v>
      </c>
      <c r="O85" s="136">
        <f t="shared" si="6"/>
        <v>1134.0347664</v>
      </c>
      <c r="P85" s="81">
        <f t="shared" si="7"/>
        <v>-290.53611345947047</v>
      </c>
      <c r="Q85" s="76">
        <f t="shared" si="8"/>
        <v>-521.7159058998207</v>
      </c>
      <c r="S85" s="15"/>
    </row>
    <row r="86" spans="1:19" s="7" customFormat="1" ht="15.75" customHeight="1">
      <c r="A86" s="110">
        <v>82</v>
      </c>
      <c r="B86" s="37" t="s">
        <v>62</v>
      </c>
      <c r="C86" s="38" t="s">
        <v>153</v>
      </c>
      <c r="D86" s="41" t="s">
        <v>8</v>
      </c>
      <c r="E86" s="39">
        <v>48</v>
      </c>
      <c r="F86" s="39">
        <v>34</v>
      </c>
      <c r="G86" s="40">
        <v>34.002</v>
      </c>
      <c r="H86" s="41" t="s">
        <v>9</v>
      </c>
      <c r="I86" s="39">
        <v>5</v>
      </c>
      <c r="J86" s="39">
        <v>56</v>
      </c>
      <c r="K86" s="40">
        <v>51.325</v>
      </c>
      <c r="L86" s="49">
        <v>-2113.1399153277684</v>
      </c>
      <c r="M86" s="49">
        <v>219.87552877077007</v>
      </c>
      <c r="N86" s="49">
        <v>346.306</v>
      </c>
      <c r="O86" s="136">
        <f t="shared" si="6"/>
        <v>1136.1607248</v>
      </c>
      <c r="P86" s="81">
        <f t="shared" si="7"/>
        <v>-287.37908467223133</v>
      </c>
      <c r="Q86" s="76">
        <f t="shared" si="8"/>
        <v>-219.87552877077007</v>
      </c>
      <c r="S86" s="15"/>
    </row>
    <row r="87" spans="1:19" s="7" customFormat="1" ht="15.75" customHeight="1">
      <c r="A87" s="73">
        <v>83</v>
      </c>
      <c r="B87" s="37" t="s">
        <v>61</v>
      </c>
      <c r="C87" s="38" t="s">
        <v>151</v>
      </c>
      <c r="D87" s="41" t="s">
        <v>8</v>
      </c>
      <c r="E87" s="39">
        <v>48</v>
      </c>
      <c r="F87" s="39">
        <v>34</v>
      </c>
      <c r="G87" s="40">
        <v>35.148</v>
      </c>
      <c r="H87" s="41" t="s">
        <v>9</v>
      </c>
      <c r="I87" s="39">
        <v>5</v>
      </c>
      <c r="J87" s="39">
        <v>56</v>
      </c>
      <c r="K87" s="40">
        <v>39.615</v>
      </c>
      <c r="L87" s="49">
        <v>-2159.8819549980453</v>
      </c>
      <c r="M87" s="49">
        <v>457.9467571715447</v>
      </c>
      <c r="N87" s="49">
        <v>345.658</v>
      </c>
      <c r="O87" s="136">
        <f t="shared" si="6"/>
        <v>1134.0347664</v>
      </c>
      <c r="P87" s="81">
        <f t="shared" si="7"/>
        <v>-240.63704500195445</v>
      </c>
      <c r="Q87" s="76">
        <f t="shared" si="8"/>
        <v>-457.9467571715447</v>
      </c>
      <c r="S87" s="15"/>
    </row>
    <row r="88" spans="1:19" s="7" customFormat="1" ht="15.75" customHeight="1">
      <c r="A88" s="132">
        <v>84</v>
      </c>
      <c r="B88" s="37" t="s">
        <v>63</v>
      </c>
      <c r="C88" s="38" t="s">
        <v>155</v>
      </c>
      <c r="D88" s="41" t="s">
        <v>8</v>
      </c>
      <c r="E88" s="39">
        <v>48</v>
      </c>
      <c r="F88" s="39">
        <v>34</v>
      </c>
      <c r="G88" s="40">
        <v>26.997</v>
      </c>
      <c r="H88" s="41" t="s">
        <v>9</v>
      </c>
      <c r="I88" s="39">
        <v>5</v>
      </c>
      <c r="J88" s="39">
        <v>57</v>
      </c>
      <c r="K88" s="40">
        <v>13.977</v>
      </c>
      <c r="L88" s="49">
        <v>-2162.111530668912</v>
      </c>
      <c r="M88" s="49">
        <v>-290.0768402336634</v>
      </c>
      <c r="N88" s="49">
        <v>348.155</v>
      </c>
      <c r="O88" s="136">
        <f t="shared" si="6"/>
        <v>1142.226924</v>
      </c>
      <c r="P88" s="81">
        <f t="shared" si="7"/>
        <v>-238.40746933108767</v>
      </c>
      <c r="Q88" s="76">
        <f t="shared" si="8"/>
        <v>290.0768402336634</v>
      </c>
      <c r="S88" s="15"/>
    </row>
    <row r="89" spans="1:19" s="7" customFormat="1" ht="15.75" customHeight="1">
      <c r="A89" s="110">
        <v>85</v>
      </c>
      <c r="B89" s="37" t="s">
        <v>61</v>
      </c>
      <c r="C89" s="38" t="s">
        <v>152</v>
      </c>
      <c r="D89" s="41" t="s">
        <v>8</v>
      </c>
      <c r="E89" s="39">
        <v>48</v>
      </c>
      <c r="F89" s="39">
        <v>34</v>
      </c>
      <c r="G89" s="40">
        <v>35.683</v>
      </c>
      <c r="H89" s="41" t="s">
        <v>9</v>
      </c>
      <c r="I89" s="39">
        <v>5</v>
      </c>
      <c r="J89" s="39">
        <v>56</v>
      </c>
      <c r="K89" s="40">
        <v>36.781</v>
      </c>
      <c r="L89" s="49">
        <v>-2163.7205802118183</v>
      </c>
      <c r="M89" s="49">
        <v>518.2328714444137</v>
      </c>
      <c r="N89" s="49">
        <v>345.658</v>
      </c>
      <c r="O89" s="136">
        <f t="shared" si="6"/>
        <v>1134.0347664</v>
      </c>
      <c r="P89" s="81">
        <f t="shared" si="7"/>
        <v>-236.7984197881815</v>
      </c>
      <c r="Q89" s="76">
        <f t="shared" si="8"/>
        <v>-518.2328714444137</v>
      </c>
      <c r="S89" s="15"/>
    </row>
    <row r="90" spans="1:19" s="7" customFormat="1" ht="15.75" customHeight="1">
      <c r="A90" s="73">
        <v>86</v>
      </c>
      <c r="B90" s="37" t="s">
        <v>62</v>
      </c>
      <c r="C90" s="38" t="s">
        <v>154</v>
      </c>
      <c r="D90" s="41" t="s">
        <v>8</v>
      </c>
      <c r="E90" s="39">
        <v>48</v>
      </c>
      <c r="F90" s="39">
        <v>34</v>
      </c>
      <c r="G90" s="40">
        <v>31.438</v>
      </c>
      <c r="H90" s="41" t="s">
        <v>9</v>
      </c>
      <c r="I90" s="39">
        <v>5</v>
      </c>
      <c r="J90" s="39">
        <v>56</v>
      </c>
      <c r="K90" s="40">
        <v>49.39</v>
      </c>
      <c r="L90" s="49">
        <v>-2201.048197633894</v>
      </c>
      <c r="M90" s="49">
        <v>230.82078403649535</v>
      </c>
      <c r="N90" s="49">
        <v>346.306</v>
      </c>
      <c r="O90" s="136">
        <f t="shared" si="6"/>
        <v>1136.1607248</v>
      </c>
      <c r="P90" s="81">
        <f t="shared" si="7"/>
        <v>-199.470802366106</v>
      </c>
      <c r="Q90" s="76">
        <f t="shared" si="8"/>
        <v>-230.82078403649535</v>
      </c>
      <c r="S90" s="15"/>
    </row>
    <row r="91" spans="1:19" s="7" customFormat="1" ht="15.75" customHeight="1">
      <c r="A91" s="132">
        <v>87</v>
      </c>
      <c r="B91" s="37" t="s">
        <v>63</v>
      </c>
      <c r="C91" s="38" t="s">
        <v>156</v>
      </c>
      <c r="D91" s="41" t="s">
        <v>8</v>
      </c>
      <c r="E91" s="39">
        <v>48</v>
      </c>
      <c r="F91" s="39">
        <v>34</v>
      </c>
      <c r="G91" s="40">
        <v>25.742</v>
      </c>
      <c r="H91" s="41" t="s">
        <v>9</v>
      </c>
      <c r="I91" s="39">
        <v>5</v>
      </c>
      <c r="J91" s="39">
        <v>57</v>
      </c>
      <c r="K91" s="40">
        <v>12.933</v>
      </c>
      <c r="L91" s="49">
        <v>-2205.802725389285</v>
      </c>
      <c r="M91" s="49">
        <v>-282.8464232561628</v>
      </c>
      <c r="N91" s="49">
        <v>348.155</v>
      </c>
      <c r="O91" s="136">
        <f t="shared" si="6"/>
        <v>1142.226924</v>
      </c>
      <c r="P91" s="81">
        <f t="shared" si="7"/>
        <v>-194.71627461071466</v>
      </c>
      <c r="Q91" s="76">
        <f t="shared" si="8"/>
        <v>282.8464232561628</v>
      </c>
      <c r="S91" s="15"/>
    </row>
    <row r="92" spans="1:19" s="7" customFormat="1" ht="15.75" customHeight="1">
      <c r="A92" s="110">
        <v>88</v>
      </c>
      <c r="B92" s="37" t="s">
        <v>63</v>
      </c>
      <c r="C92" s="38" t="s">
        <v>157</v>
      </c>
      <c r="D92" s="41" t="s">
        <v>8</v>
      </c>
      <c r="E92" s="39">
        <v>48</v>
      </c>
      <c r="F92" s="39">
        <v>34</v>
      </c>
      <c r="G92" s="40">
        <v>23.049</v>
      </c>
      <c r="H92" s="41" t="s">
        <v>9</v>
      </c>
      <c r="I92" s="39">
        <v>5</v>
      </c>
      <c r="J92" s="39">
        <v>57</v>
      </c>
      <c r="K92" s="40">
        <v>11.007</v>
      </c>
      <c r="L92" s="49">
        <v>-2297.3917576521753</v>
      </c>
      <c r="M92" s="49">
        <v>-273.4008028163655</v>
      </c>
      <c r="N92" s="49">
        <v>346.526</v>
      </c>
      <c r="O92" s="136">
        <f t="shared" si="6"/>
        <v>1136.8825008000001</v>
      </c>
      <c r="P92" s="81">
        <f t="shared" si="7"/>
        <v>-103.12724234782445</v>
      </c>
      <c r="Q92" s="76">
        <f t="shared" si="8"/>
        <v>273.4008028163655</v>
      </c>
      <c r="S92" s="15"/>
    </row>
    <row r="93" spans="1:19" s="7" customFormat="1" ht="15.75" customHeight="1">
      <c r="A93" s="73">
        <v>89</v>
      </c>
      <c r="B93" s="37" t="s">
        <v>64</v>
      </c>
      <c r="C93" s="38" t="s">
        <v>160</v>
      </c>
      <c r="D93" s="41" t="s">
        <v>8</v>
      </c>
      <c r="E93" s="39">
        <v>48</v>
      </c>
      <c r="F93" s="39">
        <v>34</v>
      </c>
      <c r="G93" s="40">
        <v>28.277</v>
      </c>
      <c r="H93" s="41" t="s">
        <v>9</v>
      </c>
      <c r="I93" s="39">
        <v>5</v>
      </c>
      <c r="J93" s="39">
        <v>56</v>
      </c>
      <c r="K93" s="40">
        <v>47.88</v>
      </c>
      <c r="L93" s="49">
        <v>-2303.4216456698446</v>
      </c>
      <c r="M93" s="49">
        <v>227.409879516965</v>
      </c>
      <c r="N93" s="49">
        <v>342.209</v>
      </c>
      <c r="O93" s="136">
        <f t="shared" si="6"/>
        <v>1122.7192872</v>
      </c>
      <c r="P93" s="81">
        <f t="shared" si="7"/>
        <v>-97.09735433015521</v>
      </c>
      <c r="Q93" s="76">
        <f t="shared" si="8"/>
        <v>-227.409879516965</v>
      </c>
      <c r="S93" s="15"/>
    </row>
    <row r="94" spans="1:19" s="7" customFormat="1" ht="15.75" customHeight="1">
      <c r="A94" s="132">
        <v>90</v>
      </c>
      <c r="B94" s="37" t="s">
        <v>64</v>
      </c>
      <c r="C94" s="38" t="s">
        <v>161</v>
      </c>
      <c r="D94" s="41" t="s">
        <v>8</v>
      </c>
      <c r="E94" s="39">
        <v>48</v>
      </c>
      <c r="F94" s="39">
        <v>34</v>
      </c>
      <c r="G94" s="40">
        <v>27.62</v>
      </c>
      <c r="H94" s="41" t="s">
        <v>9</v>
      </c>
      <c r="I94" s="39">
        <v>5</v>
      </c>
      <c r="J94" s="39">
        <v>56</v>
      </c>
      <c r="K94" s="40">
        <v>48.856</v>
      </c>
      <c r="L94" s="49">
        <v>-2315.88348073115</v>
      </c>
      <c r="M94" s="49">
        <v>201.75960698194095</v>
      </c>
      <c r="N94" s="49">
        <v>342.209</v>
      </c>
      <c r="O94" s="136">
        <f t="shared" si="6"/>
        <v>1122.7192872</v>
      </c>
      <c r="P94" s="81">
        <f t="shared" si="7"/>
        <v>-84.63551926884975</v>
      </c>
      <c r="Q94" s="76">
        <f t="shared" si="8"/>
        <v>-201.75960698194095</v>
      </c>
      <c r="S94" s="15"/>
    </row>
    <row r="95" spans="1:19" s="7" customFormat="1" ht="15.75" customHeight="1">
      <c r="A95" s="110">
        <v>91</v>
      </c>
      <c r="B95" s="37" t="s">
        <v>64</v>
      </c>
      <c r="C95" s="38" t="s">
        <v>163</v>
      </c>
      <c r="D95" s="41" t="s">
        <v>8</v>
      </c>
      <c r="E95" s="39">
        <v>48</v>
      </c>
      <c r="F95" s="39">
        <v>34</v>
      </c>
      <c r="G95" s="40">
        <v>27.905</v>
      </c>
      <c r="H95" s="41" t="s">
        <v>9</v>
      </c>
      <c r="I95" s="39">
        <v>5</v>
      </c>
      <c r="J95" s="39">
        <v>56</v>
      </c>
      <c r="K95" s="40">
        <v>47.316</v>
      </c>
      <c r="L95" s="49">
        <v>-2318.115159534784</v>
      </c>
      <c r="M95" s="49">
        <v>234.47413057268693</v>
      </c>
      <c r="N95" s="49">
        <v>342.209</v>
      </c>
      <c r="O95" s="136">
        <f t="shared" si="6"/>
        <v>1122.7192872</v>
      </c>
      <c r="P95" s="81">
        <f t="shared" si="7"/>
        <v>-82.40384046521558</v>
      </c>
      <c r="Q95" s="76">
        <f t="shared" si="8"/>
        <v>-234.47413057268693</v>
      </c>
      <c r="S95" s="15"/>
    </row>
    <row r="96" spans="1:19" s="7" customFormat="1" ht="15.75" customHeight="1">
      <c r="A96" s="73">
        <v>92</v>
      </c>
      <c r="B96" s="37" t="s">
        <v>64</v>
      </c>
      <c r="C96" s="38" t="s">
        <v>162</v>
      </c>
      <c r="D96" s="41" t="s">
        <v>8</v>
      </c>
      <c r="E96" s="39">
        <v>48</v>
      </c>
      <c r="F96" s="39">
        <v>34</v>
      </c>
      <c r="G96" s="40">
        <v>27.25</v>
      </c>
      <c r="H96" s="41" t="s">
        <v>9</v>
      </c>
      <c r="I96" s="39">
        <v>5</v>
      </c>
      <c r="J96" s="39">
        <v>56</v>
      </c>
      <c r="K96" s="40">
        <v>48.292</v>
      </c>
      <c r="L96" s="49">
        <v>-2330.5275203480824</v>
      </c>
      <c r="M96" s="49">
        <v>208.84658465619762</v>
      </c>
      <c r="N96" s="49">
        <v>342.209</v>
      </c>
      <c r="O96" s="136">
        <f t="shared" si="6"/>
        <v>1122.7192872</v>
      </c>
      <c r="P96" s="81">
        <f t="shared" si="7"/>
        <v>-69.99147965191742</v>
      </c>
      <c r="Q96" s="76">
        <f t="shared" si="8"/>
        <v>-208.84658465619762</v>
      </c>
      <c r="S96" s="15"/>
    </row>
    <row r="97" spans="1:19" s="7" customFormat="1" ht="15.75" customHeight="1">
      <c r="A97" s="132">
        <v>93</v>
      </c>
      <c r="B97" s="37" t="s">
        <v>180</v>
      </c>
      <c r="C97" s="38" t="s">
        <v>159</v>
      </c>
      <c r="D97" s="41" t="s">
        <v>8</v>
      </c>
      <c r="E97" s="39">
        <v>48</v>
      </c>
      <c r="F97" s="39">
        <v>34</v>
      </c>
      <c r="G97" s="40">
        <v>25.533</v>
      </c>
      <c r="H97" s="41" t="s">
        <v>9</v>
      </c>
      <c r="I97" s="39">
        <v>5</v>
      </c>
      <c r="J97" s="39">
        <v>56</v>
      </c>
      <c r="K97" s="40">
        <v>52.433</v>
      </c>
      <c r="L97" s="49">
        <v>-2352.1714750678943</v>
      </c>
      <c r="M97" s="49">
        <v>111.14224652410321</v>
      </c>
      <c r="N97" s="49">
        <v>341.088</v>
      </c>
      <c r="O97" s="136">
        <f aca="true" t="shared" si="9" ref="O97:O116">$N97*3.2808</f>
        <v>1119.0415104</v>
      </c>
      <c r="P97" s="81">
        <f aca="true" t="shared" si="10" ref="P97:P116">IF(L97&lt;&gt;"",-L97-$C$2,"")</f>
        <v>-48.34752493210544</v>
      </c>
      <c r="Q97" s="76">
        <f aca="true" t="shared" si="11" ref="Q97:Q116">IF(M97&lt;&gt;"",-M97,"")</f>
        <v>-111.14224652410321</v>
      </c>
      <c r="S97" s="15"/>
    </row>
    <row r="98" spans="1:19" s="7" customFormat="1" ht="15.75" customHeight="1">
      <c r="A98" s="110">
        <v>94</v>
      </c>
      <c r="B98" s="37" t="s">
        <v>63</v>
      </c>
      <c r="C98" s="38" t="s">
        <v>158</v>
      </c>
      <c r="D98" s="41" t="s">
        <v>8</v>
      </c>
      <c r="E98" s="39">
        <v>48</v>
      </c>
      <c r="F98" s="39">
        <v>34</v>
      </c>
      <c r="G98" s="40">
        <v>20.553</v>
      </c>
      <c r="H98" s="41" t="s">
        <v>9</v>
      </c>
      <c r="I98" s="39">
        <v>5</v>
      </c>
      <c r="J98" s="39">
        <v>57</v>
      </c>
      <c r="K98" s="40">
        <v>9.278</v>
      </c>
      <c r="L98" s="49">
        <v>-2381.922395859004</v>
      </c>
      <c r="M98" s="49">
        <v>-265.72401002707795</v>
      </c>
      <c r="N98" s="49">
        <v>346.526</v>
      </c>
      <c r="O98" s="136">
        <f t="shared" si="9"/>
        <v>1136.8825008000001</v>
      </c>
      <c r="P98" s="81">
        <f t="shared" si="10"/>
        <v>-18.596604140995623</v>
      </c>
      <c r="Q98" s="76">
        <f t="shared" si="11"/>
        <v>265.72401002707795</v>
      </c>
      <c r="S98" s="15"/>
    </row>
    <row r="99" spans="1:19" s="7" customFormat="1" ht="15.75" customHeight="1" thickBot="1">
      <c r="A99" s="141">
        <v>95</v>
      </c>
      <c r="B99" s="145" t="s">
        <v>30</v>
      </c>
      <c r="C99" s="146" t="s">
        <v>71</v>
      </c>
      <c r="D99" s="147" t="s">
        <v>8</v>
      </c>
      <c r="E99" s="148">
        <v>48</v>
      </c>
      <c r="F99" s="148">
        <v>34</v>
      </c>
      <c r="G99" s="149">
        <v>22.857</v>
      </c>
      <c r="H99" s="147" t="s">
        <v>9</v>
      </c>
      <c r="I99" s="148">
        <v>5</v>
      </c>
      <c r="J99" s="148">
        <v>56</v>
      </c>
      <c r="K99" s="149">
        <v>56.7561</v>
      </c>
      <c r="L99" s="150">
        <v>-2400.5188592188592</v>
      </c>
      <c r="M99" s="150">
        <v>-1.4698453237349299E-13</v>
      </c>
      <c r="N99" s="150">
        <v>336.698</v>
      </c>
      <c r="O99" s="151">
        <f t="shared" si="9"/>
        <v>1104.6387984</v>
      </c>
      <c r="P99" s="152">
        <f t="shared" si="10"/>
        <v>-0.00014078114054427715</v>
      </c>
      <c r="Q99" s="153">
        <f t="shared" si="11"/>
        <v>1.4698453237349299E-13</v>
      </c>
      <c r="S99" s="15"/>
    </row>
    <row r="100" spans="1:19" s="7" customFormat="1" ht="15.75" customHeight="1">
      <c r="A100" s="138">
        <v>96</v>
      </c>
      <c r="B100" s="57" t="s">
        <v>49</v>
      </c>
      <c r="C100" s="60" t="s">
        <v>166</v>
      </c>
      <c r="D100" s="80" t="s">
        <v>8</v>
      </c>
      <c r="E100" s="62">
        <v>48</v>
      </c>
      <c r="F100" s="62">
        <v>34</v>
      </c>
      <c r="G100" s="64">
        <v>22.877</v>
      </c>
      <c r="H100" s="80" t="s">
        <v>9</v>
      </c>
      <c r="I100" s="62">
        <v>5</v>
      </c>
      <c r="J100" s="62">
        <v>56</v>
      </c>
      <c r="K100" s="64">
        <v>54.066</v>
      </c>
      <c r="L100" s="66">
        <v>-2418.3442095349083</v>
      </c>
      <c r="M100" s="66">
        <v>52.17979079501894</v>
      </c>
      <c r="N100" s="66">
        <v>335.904</v>
      </c>
      <c r="O100" s="135">
        <f t="shared" si="9"/>
        <v>1102.0338432</v>
      </c>
      <c r="P100" s="74">
        <f t="shared" si="10"/>
        <v>17.82520953490848</v>
      </c>
      <c r="Q100" s="75">
        <f t="shared" si="11"/>
        <v>-52.17979079501894</v>
      </c>
      <c r="S100" s="15"/>
    </row>
    <row r="101" spans="1:19" s="7" customFormat="1" ht="15.75" customHeight="1">
      <c r="A101" s="110">
        <v>97</v>
      </c>
      <c r="B101" s="37" t="s">
        <v>49</v>
      </c>
      <c r="C101" s="38" t="s">
        <v>167</v>
      </c>
      <c r="D101" s="41" t="s">
        <v>8</v>
      </c>
      <c r="E101" s="39">
        <v>48</v>
      </c>
      <c r="F101" s="39">
        <v>34</v>
      </c>
      <c r="G101" s="40">
        <v>22.829</v>
      </c>
      <c r="H101" s="41" t="s">
        <v>9</v>
      </c>
      <c r="I101" s="39">
        <v>5</v>
      </c>
      <c r="J101" s="39">
        <v>56</v>
      </c>
      <c r="K101" s="40">
        <v>54.263</v>
      </c>
      <c r="L101" s="49">
        <v>-2418.3929336186884</v>
      </c>
      <c r="M101" s="49">
        <v>47.89843948792214</v>
      </c>
      <c r="N101" s="49">
        <v>335.904</v>
      </c>
      <c r="O101" s="136">
        <f>$N101*3.2808</f>
        <v>1102.0338432</v>
      </c>
      <c r="P101" s="81">
        <f t="shared" si="10"/>
        <v>17.873933618688625</v>
      </c>
      <c r="Q101" s="76">
        <f t="shared" si="11"/>
        <v>-47.89843948792214</v>
      </c>
      <c r="S101" s="15"/>
    </row>
    <row r="102" spans="1:19" s="7" customFormat="1" ht="15.75" customHeight="1">
      <c r="A102" s="73">
        <v>98</v>
      </c>
      <c r="B102" s="37" t="s">
        <v>49</v>
      </c>
      <c r="C102" s="38" t="s">
        <v>164</v>
      </c>
      <c r="D102" s="41" t="s">
        <v>8</v>
      </c>
      <c r="E102" s="39">
        <v>48</v>
      </c>
      <c r="F102" s="39">
        <v>34</v>
      </c>
      <c r="G102" s="40">
        <v>21.775</v>
      </c>
      <c r="H102" s="41" t="s">
        <v>9</v>
      </c>
      <c r="I102" s="39">
        <v>5</v>
      </c>
      <c r="J102" s="39">
        <v>56</v>
      </c>
      <c r="K102" s="40">
        <v>58.658</v>
      </c>
      <c r="L102" s="49">
        <v>-2419.01643712907</v>
      </c>
      <c r="M102" s="49">
        <v>-47.907748652417425</v>
      </c>
      <c r="N102" s="49">
        <v>337.079</v>
      </c>
      <c r="O102" s="136">
        <f t="shared" si="9"/>
        <v>1105.8887832</v>
      </c>
      <c r="P102" s="81">
        <f t="shared" si="10"/>
        <v>18.497437129070022</v>
      </c>
      <c r="Q102" s="76">
        <f t="shared" si="11"/>
        <v>47.907748652417425</v>
      </c>
      <c r="S102" s="15"/>
    </row>
    <row r="103" spans="1:19" s="7" customFormat="1" ht="15.75" customHeight="1">
      <c r="A103" s="132">
        <v>99</v>
      </c>
      <c r="B103" s="37" t="s">
        <v>49</v>
      </c>
      <c r="C103" s="38" t="s">
        <v>165</v>
      </c>
      <c r="D103" s="41" t="s">
        <v>8</v>
      </c>
      <c r="E103" s="39">
        <v>48</v>
      </c>
      <c r="F103" s="39">
        <v>34</v>
      </c>
      <c r="G103" s="40">
        <v>21.726</v>
      </c>
      <c r="H103" s="41" t="s">
        <v>9</v>
      </c>
      <c r="I103" s="39">
        <v>5</v>
      </c>
      <c r="J103" s="39">
        <v>56</v>
      </c>
      <c r="K103" s="40">
        <v>58.853</v>
      </c>
      <c r="L103" s="49">
        <v>-2419.113534299929</v>
      </c>
      <c r="M103" s="49">
        <v>-52.18844554339472</v>
      </c>
      <c r="N103" s="49">
        <v>337.079</v>
      </c>
      <c r="O103" s="136">
        <f t="shared" si="9"/>
        <v>1105.8887832</v>
      </c>
      <c r="P103" s="81">
        <f t="shared" si="10"/>
        <v>18.594534299929364</v>
      </c>
      <c r="Q103" s="76">
        <f t="shared" si="11"/>
        <v>52.18844554339472</v>
      </c>
      <c r="S103" s="15"/>
    </row>
    <row r="104" spans="1:19" s="7" customFormat="1" ht="15.75" customHeight="1">
      <c r="A104" s="110">
        <v>100</v>
      </c>
      <c r="B104" s="37" t="s">
        <v>65</v>
      </c>
      <c r="C104" s="38" t="s">
        <v>168</v>
      </c>
      <c r="D104" s="41" t="s">
        <v>8</v>
      </c>
      <c r="E104" s="39">
        <v>48</v>
      </c>
      <c r="F104" s="39">
        <v>34</v>
      </c>
      <c r="G104" s="40">
        <v>24.404</v>
      </c>
      <c r="H104" s="41" t="s">
        <v>9</v>
      </c>
      <c r="I104" s="39">
        <v>5</v>
      </c>
      <c r="J104" s="39">
        <v>56</v>
      </c>
      <c r="K104" s="40">
        <v>44.502</v>
      </c>
      <c r="L104" s="49">
        <v>-2439.3131256973406</v>
      </c>
      <c r="M104" s="49">
        <v>252.7444597810821</v>
      </c>
      <c r="N104" s="49">
        <v>341.557</v>
      </c>
      <c r="O104" s="136">
        <f t="shared" si="9"/>
        <v>1120.5802056</v>
      </c>
      <c r="P104" s="81">
        <f t="shared" si="10"/>
        <v>38.79412569734086</v>
      </c>
      <c r="Q104" s="76">
        <f t="shared" si="11"/>
        <v>-252.7444597810821</v>
      </c>
      <c r="S104" s="15"/>
    </row>
    <row r="105" spans="1:19" s="7" customFormat="1" ht="15.75" customHeight="1">
      <c r="A105" s="73">
        <v>101</v>
      </c>
      <c r="B105" s="37" t="s">
        <v>65</v>
      </c>
      <c r="C105" s="38" t="s">
        <v>169</v>
      </c>
      <c r="D105" s="41" t="s">
        <v>8</v>
      </c>
      <c r="E105" s="39">
        <v>48</v>
      </c>
      <c r="F105" s="39">
        <v>34</v>
      </c>
      <c r="G105" s="40">
        <v>23.915</v>
      </c>
      <c r="H105" s="41" t="s">
        <v>9</v>
      </c>
      <c r="I105" s="39">
        <v>5</v>
      </c>
      <c r="J105" s="39">
        <v>56</v>
      </c>
      <c r="K105" s="40">
        <v>44.813</v>
      </c>
      <c r="L105" s="49">
        <v>-2451.4254948061953</v>
      </c>
      <c r="M105" s="49">
        <v>241.7042309965794</v>
      </c>
      <c r="N105" s="49">
        <v>341.557</v>
      </c>
      <c r="O105" s="136">
        <f t="shared" si="9"/>
        <v>1120.5802056</v>
      </c>
      <c r="P105" s="81">
        <f t="shared" si="10"/>
        <v>50.9064948061955</v>
      </c>
      <c r="Q105" s="76">
        <f t="shared" si="11"/>
        <v>-241.7042309965794</v>
      </c>
      <c r="S105" s="15"/>
    </row>
    <row r="106" spans="1:19" s="7" customFormat="1" ht="15.75" customHeight="1">
      <c r="A106" s="132">
        <v>102</v>
      </c>
      <c r="B106" s="37" t="s">
        <v>65</v>
      </c>
      <c r="C106" s="38" t="s">
        <v>171</v>
      </c>
      <c r="D106" s="41" t="s">
        <v>8</v>
      </c>
      <c r="E106" s="39">
        <v>48</v>
      </c>
      <c r="F106" s="39">
        <v>34</v>
      </c>
      <c r="G106" s="40">
        <v>24.048</v>
      </c>
      <c r="H106" s="41" t="s">
        <v>9</v>
      </c>
      <c r="I106" s="39">
        <v>5</v>
      </c>
      <c r="J106" s="39">
        <v>56</v>
      </c>
      <c r="K106" s="40">
        <v>43.222</v>
      </c>
      <c r="L106" s="49">
        <v>-2458.4322223749627</v>
      </c>
      <c r="M106" s="49">
        <v>273.8196038120158</v>
      </c>
      <c r="N106" s="49">
        <v>341.557</v>
      </c>
      <c r="O106" s="136">
        <f t="shared" si="9"/>
        <v>1120.5802056</v>
      </c>
      <c r="P106" s="81">
        <f t="shared" si="10"/>
        <v>57.91322237496297</v>
      </c>
      <c r="Q106" s="76">
        <f t="shared" si="11"/>
        <v>-273.8196038120158</v>
      </c>
      <c r="S106" s="15"/>
    </row>
    <row r="107" spans="1:19" s="7" customFormat="1" ht="15.75" customHeight="1">
      <c r="A107" s="110">
        <v>103</v>
      </c>
      <c r="B107" s="37" t="s">
        <v>65</v>
      </c>
      <c r="C107" s="38" t="s">
        <v>170</v>
      </c>
      <c r="D107" s="41" t="s">
        <v>8</v>
      </c>
      <c r="E107" s="39">
        <v>48</v>
      </c>
      <c r="F107" s="39">
        <v>34</v>
      </c>
      <c r="G107" s="40">
        <v>23.561</v>
      </c>
      <c r="H107" s="41" t="s">
        <v>9</v>
      </c>
      <c r="I107" s="39">
        <v>5</v>
      </c>
      <c r="J107" s="39">
        <v>56</v>
      </c>
      <c r="K107" s="40">
        <v>43.528</v>
      </c>
      <c r="L107" s="49">
        <v>-2470.5186550523867</v>
      </c>
      <c r="M107" s="49">
        <v>262.8743617088288</v>
      </c>
      <c r="N107" s="49">
        <v>341.557</v>
      </c>
      <c r="O107" s="136">
        <f t="shared" si="9"/>
        <v>1120.5802056</v>
      </c>
      <c r="P107" s="81">
        <f t="shared" si="10"/>
        <v>69.99965505238697</v>
      </c>
      <c r="Q107" s="76">
        <f t="shared" si="11"/>
        <v>-262.8743617088288</v>
      </c>
      <c r="S107" s="15"/>
    </row>
    <row r="108" spans="1:19" s="7" customFormat="1" ht="15.75" customHeight="1">
      <c r="A108" s="73">
        <v>104</v>
      </c>
      <c r="B108" s="37" t="s">
        <v>50</v>
      </c>
      <c r="C108" s="38" t="s">
        <v>172</v>
      </c>
      <c r="D108" s="41" t="s">
        <v>8</v>
      </c>
      <c r="E108" s="39">
        <v>48</v>
      </c>
      <c r="F108" s="39">
        <v>34</v>
      </c>
      <c r="G108" s="40">
        <v>18.682</v>
      </c>
      <c r="H108" s="41" t="s">
        <v>9</v>
      </c>
      <c r="I108" s="39">
        <v>5</v>
      </c>
      <c r="J108" s="39">
        <v>56</v>
      </c>
      <c r="K108" s="40">
        <v>47.726</v>
      </c>
      <c r="L108" s="49">
        <v>-2583.872278387003</v>
      </c>
      <c r="M108" s="49">
        <v>131.44656784741153</v>
      </c>
      <c r="N108" s="49">
        <v>347.008</v>
      </c>
      <c r="O108" s="136">
        <f t="shared" si="9"/>
        <v>1138.4638464</v>
      </c>
      <c r="P108" s="81">
        <f t="shared" si="10"/>
        <v>183.35327838700323</v>
      </c>
      <c r="Q108" s="76">
        <f t="shared" si="11"/>
        <v>-131.44656784741153</v>
      </c>
      <c r="S108" s="15"/>
    </row>
    <row r="109" spans="1:19" s="7" customFormat="1" ht="15.75" customHeight="1">
      <c r="A109" s="132">
        <v>105</v>
      </c>
      <c r="B109" s="37" t="s">
        <v>50</v>
      </c>
      <c r="C109" s="38" t="s">
        <v>173</v>
      </c>
      <c r="D109" s="41" t="s">
        <v>8</v>
      </c>
      <c r="E109" s="39">
        <v>48</v>
      </c>
      <c r="F109" s="39">
        <v>34</v>
      </c>
      <c r="G109" s="40">
        <v>16.797</v>
      </c>
      <c r="H109" s="41" t="s">
        <v>9</v>
      </c>
      <c r="I109" s="39">
        <v>5</v>
      </c>
      <c r="J109" s="39">
        <v>56</v>
      </c>
      <c r="K109" s="40">
        <v>46.017</v>
      </c>
      <c r="L109" s="49">
        <v>-2650.4645425743593</v>
      </c>
      <c r="M109" s="49">
        <v>145.0413377251743</v>
      </c>
      <c r="N109" s="49">
        <v>345.676</v>
      </c>
      <c r="O109" s="136">
        <f t="shared" si="9"/>
        <v>1134.0938208</v>
      </c>
      <c r="P109" s="81">
        <f t="shared" si="10"/>
        <v>249.94554257435948</v>
      </c>
      <c r="Q109" s="76">
        <f t="shared" si="11"/>
        <v>-145.0413377251743</v>
      </c>
      <c r="S109" s="15"/>
    </row>
    <row r="110" spans="1:19" s="7" customFormat="1" ht="15.75" customHeight="1">
      <c r="A110" s="110">
        <v>106</v>
      </c>
      <c r="B110" s="37" t="s">
        <v>31</v>
      </c>
      <c r="C110" s="38" t="s">
        <v>72</v>
      </c>
      <c r="D110" s="41" t="s">
        <v>8</v>
      </c>
      <c r="E110" s="39">
        <v>48</v>
      </c>
      <c r="F110" s="39">
        <v>34</v>
      </c>
      <c r="G110" s="40">
        <v>14.4722</v>
      </c>
      <c r="H110" s="41" t="s">
        <v>9</v>
      </c>
      <c r="I110" s="39">
        <v>5</v>
      </c>
      <c r="J110" s="39">
        <v>56</v>
      </c>
      <c r="K110" s="40">
        <v>52.2717</v>
      </c>
      <c r="L110" s="50">
        <v>-2675.361516832131</v>
      </c>
      <c r="M110" s="50">
        <v>0.2010428041028363</v>
      </c>
      <c r="N110" s="50">
        <v>334.417</v>
      </c>
      <c r="O110" s="135">
        <f t="shared" si="9"/>
        <v>1097.1552936</v>
      </c>
      <c r="P110" s="67">
        <f t="shared" si="10"/>
        <v>274.8425168321314</v>
      </c>
      <c r="Q110" s="76">
        <f t="shared" si="11"/>
        <v>-0.2010428041028363</v>
      </c>
      <c r="S110" s="15"/>
    </row>
    <row r="111" spans="1:19" s="7" customFormat="1" ht="15.75" customHeight="1">
      <c r="A111" s="73">
        <v>107</v>
      </c>
      <c r="B111" s="37" t="s">
        <v>50</v>
      </c>
      <c r="C111" s="38" t="s">
        <v>174</v>
      </c>
      <c r="D111" s="41" t="s">
        <v>8</v>
      </c>
      <c r="E111" s="39">
        <v>48</v>
      </c>
      <c r="F111" s="39">
        <v>34</v>
      </c>
      <c r="G111" s="40">
        <v>12.576</v>
      </c>
      <c r="H111" s="41" t="s">
        <v>9</v>
      </c>
      <c r="I111" s="39">
        <v>5</v>
      </c>
      <c r="J111" s="39">
        <v>56</v>
      </c>
      <c r="K111" s="40">
        <v>58.866</v>
      </c>
      <c r="L111" s="49">
        <v>-2685.4604379059647</v>
      </c>
      <c r="M111" s="49">
        <v>-146.78731437048447</v>
      </c>
      <c r="N111" s="49">
        <v>348.423</v>
      </c>
      <c r="O111" s="136">
        <f t="shared" si="9"/>
        <v>1143.1061784</v>
      </c>
      <c r="P111" s="81">
        <f t="shared" si="10"/>
        <v>284.9414379059649</v>
      </c>
      <c r="Q111" s="76">
        <f t="shared" si="11"/>
        <v>146.78731437048447</v>
      </c>
      <c r="S111" s="15"/>
    </row>
    <row r="112" spans="1:19" s="7" customFormat="1" ht="15.75" customHeight="1">
      <c r="A112" s="132">
        <v>108</v>
      </c>
      <c r="B112" s="37" t="s">
        <v>32</v>
      </c>
      <c r="C112" s="38" t="s">
        <v>73</v>
      </c>
      <c r="D112" s="41" t="s">
        <v>8</v>
      </c>
      <c r="E112" s="39">
        <v>48</v>
      </c>
      <c r="F112" s="39">
        <v>34</v>
      </c>
      <c r="G112" s="40">
        <v>12.708</v>
      </c>
      <c r="H112" s="41" t="s">
        <v>9</v>
      </c>
      <c r="I112" s="39">
        <v>5</v>
      </c>
      <c r="J112" s="39">
        <v>56</v>
      </c>
      <c r="K112" s="40">
        <v>51.332</v>
      </c>
      <c r="L112" s="49">
        <v>-2733.1797305578198</v>
      </c>
      <c r="M112" s="49">
        <v>0.16776887092073814</v>
      </c>
      <c r="N112" s="49">
        <v>336.621</v>
      </c>
      <c r="O112" s="136">
        <f t="shared" si="9"/>
        <v>1104.3861768</v>
      </c>
      <c r="P112" s="81">
        <f t="shared" si="10"/>
        <v>332.66073055782</v>
      </c>
      <c r="Q112" s="76">
        <f t="shared" si="11"/>
        <v>-0.16776887092073814</v>
      </c>
      <c r="S112" s="15"/>
    </row>
    <row r="113" spans="1:19" s="7" customFormat="1" ht="15.75" customHeight="1">
      <c r="A113" s="110">
        <v>109</v>
      </c>
      <c r="B113" s="37" t="s">
        <v>183</v>
      </c>
      <c r="C113" s="38" t="s">
        <v>175</v>
      </c>
      <c r="D113" s="41" t="s">
        <v>8</v>
      </c>
      <c r="E113" s="39">
        <v>48</v>
      </c>
      <c r="F113" s="39">
        <v>32</v>
      </c>
      <c r="G113" s="40">
        <v>26.688</v>
      </c>
      <c r="H113" s="41" t="s">
        <v>9</v>
      </c>
      <c r="I113" s="39">
        <v>5</v>
      </c>
      <c r="J113" s="39">
        <v>54</v>
      </c>
      <c r="K113" s="40">
        <v>29.404</v>
      </c>
      <c r="L113" s="49">
        <v>-6791.442102460959</v>
      </c>
      <c r="M113" s="49">
        <v>1651.6813791601744</v>
      </c>
      <c r="N113" s="49">
        <v>375.131</v>
      </c>
      <c r="O113" s="136">
        <f t="shared" si="9"/>
        <v>1230.7297848</v>
      </c>
      <c r="P113" s="81">
        <f t="shared" si="10"/>
        <v>4390.92310246096</v>
      </c>
      <c r="Q113" s="76">
        <f t="shared" si="11"/>
        <v>-1651.6813791601744</v>
      </c>
      <c r="S113" s="15"/>
    </row>
    <row r="114" spans="1:19" s="7" customFormat="1" ht="15.75" customHeight="1">
      <c r="A114" s="73">
        <v>110</v>
      </c>
      <c r="B114" s="37" t="s">
        <v>184</v>
      </c>
      <c r="C114" s="38" t="s">
        <v>176</v>
      </c>
      <c r="D114" s="41" t="s">
        <v>8</v>
      </c>
      <c r="E114" s="39">
        <v>48</v>
      </c>
      <c r="F114" s="39">
        <v>32</v>
      </c>
      <c r="G114" s="40">
        <v>23.787</v>
      </c>
      <c r="H114" s="41" t="s">
        <v>9</v>
      </c>
      <c r="I114" s="39">
        <v>5</v>
      </c>
      <c r="J114" s="39">
        <v>54</v>
      </c>
      <c r="K114" s="40">
        <v>18.87</v>
      </c>
      <c r="L114" s="49">
        <v>-6947.919689502054</v>
      </c>
      <c r="M114" s="49">
        <v>1825.544290470671</v>
      </c>
      <c r="N114" s="49">
        <v>360.592</v>
      </c>
      <c r="O114" s="136">
        <f t="shared" si="9"/>
        <v>1183.0302336</v>
      </c>
      <c r="P114" s="81">
        <f t="shared" si="10"/>
        <v>4547.400689502054</v>
      </c>
      <c r="Q114" s="76">
        <f t="shared" si="11"/>
        <v>-1825.544290470671</v>
      </c>
      <c r="S114" s="15"/>
    </row>
    <row r="115" spans="1:19" s="7" customFormat="1" ht="15.75" customHeight="1">
      <c r="A115" s="132">
        <v>111</v>
      </c>
      <c r="B115" s="37" t="s">
        <v>66</v>
      </c>
      <c r="C115" s="38" t="s">
        <v>177</v>
      </c>
      <c r="D115" s="41" t="s">
        <v>8</v>
      </c>
      <c r="E115" s="39">
        <v>48</v>
      </c>
      <c r="F115" s="39">
        <v>31</v>
      </c>
      <c r="G115" s="40">
        <v>49.651</v>
      </c>
      <c r="H115" s="41" t="s">
        <v>9</v>
      </c>
      <c r="I115" s="39">
        <v>5</v>
      </c>
      <c r="J115" s="39">
        <v>54</v>
      </c>
      <c r="K115" s="40">
        <v>14.677</v>
      </c>
      <c r="L115" s="49">
        <v>-7970.813683292387</v>
      </c>
      <c r="M115" s="49">
        <v>1555.2770912643803</v>
      </c>
      <c r="N115" s="49">
        <v>391.636</v>
      </c>
      <c r="O115" s="136">
        <f t="shared" si="9"/>
        <v>1284.8793888000002</v>
      </c>
      <c r="P115" s="81">
        <f t="shared" si="10"/>
        <v>5570.294683292388</v>
      </c>
      <c r="Q115" s="76">
        <f t="shared" si="11"/>
        <v>-1555.2770912643803</v>
      </c>
      <c r="S115" s="15"/>
    </row>
    <row r="116" spans="1:19" s="7" customFormat="1" ht="15.75" customHeight="1">
      <c r="A116" s="110">
        <v>112</v>
      </c>
      <c r="B116" s="37" t="s">
        <v>68</v>
      </c>
      <c r="C116" s="38" t="s">
        <v>179</v>
      </c>
      <c r="D116" s="41" t="s">
        <v>8</v>
      </c>
      <c r="E116" s="39">
        <v>48</v>
      </c>
      <c r="F116" s="39">
        <v>31</v>
      </c>
      <c r="G116" s="40">
        <v>47.13</v>
      </c>
      <c r="H116" s="41" t="s">
        <v>9</v>
      </c>
      <c r="I116" s="39">
        <v>5</v>
      </c>
      <c r="J116" s="39">
        <v>54</v>
      </c>
      <c r="K116" s="40">
        <v>22.816</v>
      </c>
      <c r="L116" s="49">
        <v>-7988.597405402551</v>
      </c>
      <c r="M116" s="49">
        <v>1371.8779107221098</v>
      </c>
      <c r="N116" s="49">
        <v>380.024</v>
      </c>
      <c r="O116" s="136">
        <f t="shared" si="9"/>
        <v>1246.7827392000002</v>
      </c>
      <c r="P116" s="81">
        <f t="shared" si="10"/>
        <v>5588.078405402552</v>
      </c>
      <c r="Q116" s="76">
        <f t="shared" si="11"/>
        <v>-1371.8779107221098</v>
      </c>
      <c r="S116" s="15"/>
    </row>
    <row r="117" spans="1:19" s="7" customFormat="1" ht="15.75" customHeight="1">
      <c r="A117" s="110">
        <v>113</v>
      </c>
      <c r="B117" s="111" t="s">
        <v>67</v>
      </c>
      <c r="C117" s="112" t="s">
        <v>178</v>
      </c>
      <c r="D117" s="113" t="s">
        <v>8</v>
      </c>
      <c r="E117" s="114">
        <v>48</v>
      </c>
      <c r="F117" s="114">
        <v>31</v>
      </c>
      <c r="G117" s="115">
        <v>48.315</v>
      </c>
      <c r="H117" s="113" t="s">
        <v>9</v>
      </c>
      <c r="I117" s="114">
        <v>5</v>
      </c>
      <c r="J117" s="114">
        <v>54</v>
      </c>
      <c r="K117" s="115">
        <v>16.38</v>
      </c>
      <c r="L117" s="116">
        <v>-7998.092545213501</v>
      </c>
      <c r="M117" s="116">
        <v>1508.5698976716567</v>
      </c>
      <c r="N117" s="116">
        <v>371.961</v>
      </c>
      <c r="O117" s="136">
        <f>$N117*3.2808</f>
        <v>1220.3296488</v>
      </c>
      <c r="P117" s="117">
        <f>IF(L117&lt;&gt;"",-L117-$C$2,"")</f>
        <v>5597.573545213501</v>
      </c>
      <c r="Q117" s="118">
        <f>IF(M117&lt;&gt;"",-M117,"")</f>
        <v>-1508.5698976716567</v>
      </c>
      <c r="S117" s="15"/>
    </row>
    <row r="118" spans="1:19" s="7" customFormat="1" ht="15.75" customHeight="1" thickBot="1">
      <c r="A118" s="141">
        <v>114</v>
      </c>
      <c r="B118" s="58" t="s">
        <v>185</v>
      </c>
      <c r="C118" s="52" t="s">
        <v>186</v>
      </c>
      <c r="D118" s="77" t="s">
        <v>8</v>
      </c>
      <c r="E118" s="53">
        <v>48</v>
      </c>
      <c r="F118" s="53">
        <v>35</v>
      </c>
      <c r="G118" s="54">
        <v>23.12</v>
      </c>
      <c r="H118" s="77" t="s">
        <v>9</v>
      </c>
      <c r="I118" s="53">
        <v>5</v>
      </c>
      <c r="J118" s="53">
        <v>57</v>
      </c>
      <c r="K118" s="54">
        <v>36.54</v>
      </c>
      <c r="L118" s="55">
        <v>-372.35</v>
      </c>
      <c r="M118" s="55">
        <v>-135.68</v>
      </c>
      <c r="N118" s="55">
        <v>341</v>
      </c>
      <c r="O118" s="136">
        <f>$N118*3.2808</f>
        <v>1118.7528</v>
      </c>
      <c r="P118" s="78">
        <f>IF(L118&lt;&gt;"",-L118-$C$2,"")</f>
        <v>-2028.1689999999999</v>
      </c>
      <c r="Q118" s="79">
        <f>IF(M118&lt;&gt;"",-M118,"")</f>
        <v>135.68</v>
      </c>
      <c r="S118" s="15"/>
    </row>
    <row r="119" spans="1:19" s="7" customFormat="1" ht="15.75" customHeight="1">
      <c r="A119" s="15"/>
      <c r="O119" s="143"/>
      <c r="S119" s="15"/>
    </row>
    <row r="120" spans="1:19" s="7" customFormat="1" ht="15.75" customHeight="1">
      <c r="A120" s="119"/>
      <c r="B120" s="120"/>
      <c r="C120" s="121"/>
      <c r="D120" s="122"/>
      <c r="E120" s="123"/>
      <c r="F120" s="123"/>
      <c r="G120" s="124"/>
      <c r="H120" s="122"/>
      <c r="I120" s="123"/>
      <c r="J120" s="123"/>
      <c r="K120" s="124"/>
      <c r="L120" s="125"/>
      <c r="M120" s="125"/>
      <c r="N120" s="125"/>
      <c r="O120" s="126"/>
      <c r="P120" s="127"/>
      <c r="Q120" s="127"/>
      <c r="S120" s="15"/>
    </row>
    <row r="121" spans="1:19" ht="12.75">
      <c r="A121" s="139"/>
      <c r="B121" s="4"/>
      <c r="S121" s="16"/>
    </row>
    <row r="122" spans="1:19" ht="12.75">
      <c r="A122" s="139"/>
      <c r="B122" s="4"/>
      <c r="S122" s="16"/>
    </row>
    <row r="123" spans="1:19" ht="12.75">
      <c r="A123" s="140"/>
      <c r="B123" s="4"/>
      <c r="S123" s="16"/>
    </row>
    <row r="124" spans="1:19" ht="12.75">
      <c r="A124" s="140"/>
      <c r="B124" s="4"/>
      <c r="S124" s="16"/>
    </row>
    <row r="125" spans="2:19" ht="12.75">
      <c r="B125" s="4"/>
      <c r="S125" s="16"/>
    </row>
    <row r="126" spans="2:19" ht="12.75">
      <c r="B126" s="4"/>
      <c r="S126" s="16"/>
    </row>
    <row r="127" spans="2:19" ht="12.75">
      <c r="B127" s="4"/>
      <c r="S127" s="16"/>
    </row>
    <row r="128" spans="2:19" ht="12.75">
      <c r="B128" s="4"/>
      <c r="S128" s="16"/>
    </row>
    <row r="129" spans="2:19" ht="12.75">
      <c r="B129" s="4"/>
      <c r="S129" s="16"/>
    </row>
    <row r="130" spans="2:19" ht="12.75">
      <c r="B130" s="4"/>
      <c r="S130" s="16"/>
    </row>
    <row r="131" spans="2:19" ht="12.75">
      <c r="B131" s="4"/>
      <c r="S131" s="16"/>
    </row>
    <row r="132" spans="2:19" ht="12.75">
      <c r="B132" s="4"/>
      <c r="S132" s="16"/>
    </row>
    <row r="133" spans="2:19" ht="12.75">
      <c r="B133" s="4"/>
      <c r="S133" s="16"/>
    </row>
    <row r="134" spans="2:19" ht="12.75">
      <c r="B134" s="4"/>
      <c r="S134" s="16"/>
    </row>
    <row r="135" spans="2:19" ht="12.75">
      <c r="B135" s="4"/>
      <c r="S135" s="16"/>
    </row>
    <row r="136" spans="2:19" ht="12.75">
      <c r="B136" s="4"/>
      <c r="S136" s="16"/>
    </row>
    <row r="137" spans="2:19" ht="12.75">
      <c r="B137" s="4"/>
      <c r="S137" s="16"/>
    </row>
    <row r="138" spans="2:19" ht="12.75">
      <c r="B138" s="4"/>
      <c r="S138" s="16"/>
    </row>
    <row r="139" spans="2:19" ht="12.75">
      <c r="B139" s="4"/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spans="1:19" s="7" customFormat="1" ht="15.75" customHeight="1">
      <c r="A144" s="11"/>
      <c r="B144" s="8"/>
      <c r="C144" s="9"/>
      <c r="D144" s="17" t="s">
        <v>8</v>
      </c>
      <c r="E144" s="21"/>
      <c r="F144" s="11"/>
      <c r="G144" s="20"/>
      <c r="H144" s="17" t="s">
        <v>9</v>
      </c>
      <c r="I144" s="21"/>
      <c r="J144" s="21"/>
      <c r="K144" s="22"/>
      <c r="L144" s="12"/>
      <c r="M144" s="12"/>
      <c r="N144" s="12"/>
      <c r="O144" s="14">
        <f aca="true" t="shared" si="12" ref="O144:O198">ROUNDUP($N144*3.2808,0)</f>
        <v>0</v>
      </c>
      <c r="P144" s="13">
        <f aca="true" t="shared" si="13" ref="P144:P199">IF(L144&lt;&gt;"",-L144-$C$2,"")</f>
      </c>
      <c r="Q144" s="13"/>
      <c r="S144" s="15"/>
    </row>
    <row r="145" spans="1:19" s="7" customFormat="1" ht="15.75" customHeight="1">
      <c r="A145" s="11"/>
      <c r="B145" s="8"/>
      <c r="C145" s="9"/>
      <c r="D145" s="17" t="s">
        <v>8</v>
      </c>
      <c r="E145" s="21"/>
      <c r="F145" s="11"/>
      <c r="G145" s="20"/>
      <c r="H145" s="17" t="s">
        <v>9</v>
      </c>
      <c r="I145" s="21"/>
      <c r="J145" s="21"/>
      <c r="K145" s="22"/>
      <c r="L145" s="12"/>
      <c r="M145" s="12"/>
      <c r="N145" s="12"/>
      <c r="O145" s="14">
        <f t="shared" si="12"/>
        <v>0</v>
      </c>
      <c r="P145" s="13">
        <f t="shared" si="13"/>
      </c>
      <c r="Q145" s="13"/>
      <c r="S145" s="15"/>
    </row>
    <row r="146" spans="1:19" s="7" customFormat="1" ht="15.75" customHeight="1">
      <c r="A146" s="11"/>
      <c r="B146" s="8"/>
      <c r="C146" s="9"/>
      <c r="D146" s="17" t="s">
        <v>8</v>
      </c>
      <c r="E146" s="21"/>
      <c r="F146" s="11"/>
      <c r="G146" s="20"/>
      <c r="H146" s="17" t="s">
        <v>9</v>
      </c>
      <c r="I146" s="21"/>
      <c r="J146" s="21"/>
      <c r="K146" s="22"/>
      <c r="L146" s="12"/>
      <c r="M146" s="12"/>
      <c r="N146" s="12"/>
      <c r="O146" s="14">
        <f t="shared" si="12"/>
        <v>0</v>
      </c>
      <c r="P146" s="13">
        <f t="shared" si="13"/>
      </c>
      <c r="Q146" s="13"/>
      <c r="S146" s="15"/>
    </row>
    <row r="147" spans="1:19" s="7" customFormat="1" ht="15.75" customHeight="1">
      <c r="A147" s="11"/>
      <c r="B147" s="8"/>
      <c r="C147" s="9"/>
      <c r="D147" s="17" t="s">
        <v>8</v>
      </c>
      <c r="E147" s="21"/>
      <c r="F147" s="11"/>
      <c r="G147" s="20"/>
      <c r="H147" s="17" t="s">
        <v>9</v>
      </c>
      <c r="I147" s="21"/>
      <c r="J147" s="21"/>
      <c r="K147" s="22"/>
      <c r="L147" s="12"/>
      <c r="M147" s="12"/>
      <c r="N147" s="12"/>
      <c r="O147" s="14">
        <f t="shared" si="12"/>
        <v>0</v>
      </c>
      <c r="P147" s="13">
        <f t="shared" si="13"/>
      </c>
      <c r="Q147" s="13"/>
      <c r="S147" s="15"/>
    </row>
    <row r="148" spans="1:19" s="7" customFormat="1" ht="15.75" customHeight="1">
      <c r="A148" s="11"/>
      <c r="B148" s="8"/>
      <c r="C148" s="9"/>
      <c r="D148" s="17" t="s">
        <v>8</v>
      </c>
      <c r="E148" s="21"/>
      <c r="F148" s="11"/>
      <c r="G148" s="20"/>
      <c r="H148" s="17" t="s">
        <v>9</v>
      </c>
      <c r="I148" s="21"/>
      <c r="J148" s="21"/>
      <c r="K148" s="22"/>
      <c r="L148" s="12"/>
      <c r="M148" s="12"/>
      <c r="N148" s="12"/>
      <c r="O148" s="14">
        <f t="shared" si="12"/>
        <v>0</v>
      </c>
      <c r="P148" s="13">
        <f t="shared" si="13"/>
      </c>
      <c r="Q148" s="13"/>
      <c r="S148" s="15"/>
    </row>
    <row r="149" spans="1:19" s="7" customFormat="1" ht="15.75" customHeight="1">
      <c r="A149" s="11"/>
      <c r="B149" s="8"/>
      <c r="C149" s="9"/>
      <c r="D149" s="17" t="s">
        <v>8</v>
      </c>
      <c r="E149" s="21"/>
      <c r="F149" s="11"/>
      <c r="G149" s="20"/>
      <c r="H149" s="17" t="s">
        <v>9</v>
      </c>
      <c r="I149" s="21"/>
      <c r="J149" s="21"/>
      <c r="K149" s="22"/>
      <c r="L149" s="12"/>
      <c r="M149" s="12"/>
      <c r="N149" s="12"/>
      <c r="O149" s="14">
        <f t="shared" si="12"/>
        <v>0</v>
      </c>
      <c r="P149" s="13">
        <f t="shared" si="13"/>
      </c>
      <c r="Q149" s="13"/>
      <c r="S149" s="15"/>
    </row>
    <row r="150" spans="1:19" s="7" customFormat="1" ht="15.75" customHeight="1">
      <c r="A150" s="11"/>
      <c r="B150" s="8"/>
      <c r="C150" s="9"/>
      <c r="D150" s="17" t="s">
        <v>8</v>
      </c>
      <c r="E150" s="21"/>
      <c r="F150" s="11"/>
      <c r="G150" s="20"/>
      <c r="H150" s="17" t="s">
        <v>9</v>
      </c>
      <c r="I150" s="21"/>
      <c r="J150" s="21"/>
      <c r="K150" s="22"/>
      <c r="L150" s="12"/>
      <c r="M150" s="12"/>
      <c r="N150" s="12"/>
      <c r="O150" s="14">
        <f t="shared" si="12"/>
        <v>0</v>
      </c>
      <c r="P150" s="13">
        <f t="shared" si="13"/>
      </c>
      <c r="Q150" s="13"/>
      <c r="S150" s="15"/>
    </row>
    <row r="151" spans="1:19" s="7" customFormat="1" ht="15.75" customHeight="1">
      <c r="A151" s="11"/>
      <c r="B151" s="8"/>
      <c r="C151" s="9"/>
      <c r="D151" s="17" t="s">
        <v>8</v>
      </c>
      <c r="E151" s="21"/>
      <c r="F151" s="11"/>
      <c r="G151" s="20"/>
      <c r="H151" s="17" t="s">
        <v>9</v>
      </c>
      <c r="I151" s="21"/>
      <c r="J151" s="21"/>
      <c r="K151" s="22"/>
      <c r="L151" s="12"/>
      <c r="M151" s="12"/>
      <c r="N151" s="12"/>
      <c r="O151" s="14">
        <f t="shared" si="12"/>
        <v>0</v>
      </c>
      <c r="P151" s="13">
        <f t="shared" si="13"/>
      </c>
      <c r="Q151" s="13"/>
      <c r="S151" s="15"/>
    </row>
    <row r="152" spans="1:19" s="7" customFormat="1" ht="15.75" customHeight="1">
      <c r="A152" s="11"/>
      <c r="B152" s="8"/>
      <c r="C152" s="9"/>
      <c r="D152" s="17" t="s">
        <v>8</v>
      </c>
      <c r="E152" s="21"/>
      <c r="F152" s="11"/>
      <c r="G152" s="20"/>
      <c r="H152" s="17" t="s">
        <v>9</v>
      </c>
      <c r="I152" s="21"/>
      <c r="J152" s="21"/>
      <c r="K152" s="22"/>
      <c r="L152" s="12"/>
      <c r="M152" s="12"/>
      <c r="N152" s="12"/>
      <c r="O152" s="14">
        <f t="shared" si="12"/>
        <v>0</v>
      </c>
      <c r="P152" s="13">
        <f t="shared" si="13"/>
      </c>
      <c r="Q152" s="13"/>
      <c r="S152" s="15"/>
    </row>
    <row r="153" spans="1:19" s="7" customFormat="1" ht="15.75" customHeight="1">
      <c r="A153" s="11"/>
      <c r="B153" s="8"/>
      <c r="C153" s="9"/>
      <c r="D153" s="17" t="s">
        <v>8</v>
      </c>
      <c r="E153" s="21"/>
      <c r="F153" s="11"/>
      <c r="G153" s="20"/>
      <c r="H153" s="17" t="s">
        <v>9</v>
      </c>
      <c r="I153" s="21"/>
      <c r="J153" s="21"/>
      <c r="K153" s="22"/>
      <c r="L153" s="12"/>
      <c r="M153" s="12"/>
      <c r="N153" s="12"/>
      <c r="O153" s="14">
        <f t="shared" si="12"/>
        <v>0</v>
      </c>
      <c r="P153" s="13">
        <f t="shared" si="13"/>
      </c>
      <c r="Q153" s="13"/>
      <c r="S153" s="15"/>
    </row>
    <row r="154" spans="1:19" s="7" customFormat="1" ht="15.75" customHeight="1">
      <c r="A154" s="11"/>
      <c r="B154" s="8"/>
      <c r="C154" s="9"/>
      <c r="D154" s="17" t="s">
        <v>8</v>
      </c>
      <c r="E154" s="21"/>
      <c r="F154" s="11"/>
      <c r="G154" s="20"/>
      <c r="H154" s="17" t="s">
        <v>9</v>
      </c>
      <c r="I154" s="21"/>
      <c r="J154" s="21"/>
      <c r="K154" s="22"/>
      <c r="L154" s="12"/>
      <c r="M154" s="12"/>
      <c r="N154" s="12"/>
      <c r="O154" s="14">
        <f t="shared" si="12"/>
        <v>0</v>
      </c>
      <c r="P154" s="13">
        <f t="shared" si="13"/>
      </c>
      <c r="Q154" s="13"/>
      <c r="S154" s="15"/>
    </row>
    <row r="155" spans="1:19" s="7" customFormat="1" ht="15.75" customHeight="1">
      <c r="A155" s="11"/>
      <c r="B155" s="8"/>
      <c r="C155" s="9"/>
      <c r="D155" s="17" t="s">
        <v>8</v>
      </c>
      <c r="E155" s="21"/>
      <c r="F155" s="11"/>
      <c r="G155" s="20"/>
      <c r="H155" s="17" t="s">
        <v>9</v>
      </c>
      <c r="I155" s="21"/>
      <c r="J155" s="21"/>
      <c r="K155" s="22"/>
      <c r="L155" s="12"/>
      <c r="M155" s="12"/>
      <c r="N155" s="12"/>
      <c r="O155" s="14">
        <f t="shared" si="12"/>
        <v>0</v>
      </c>
      <c r="P155" s="13">
        <f t="shared" si="13"/>
      </c>
      <c r="Q155" s="13"/>
      <c r="S155" s="15"/>
    </row>
    <row r="156" spans="1:19" s="7" customFormat="1" ht="15.75" customHeight="1">
      <c r="A156" s="11"/>
      <c r="B156" s="8"/>
      <c r="C156" s="9"/>
      <c r="D156" s="17" t="s">
        <v>8</v>
      </c>
      <c r="E156" s="21"/>
      <c r="F156" s="11"/>
      <c r="G156" s="20"/>
      <c r="H156" s="17" t="s">
        <v>9</v>
      </c>
      <c r="I156" s="21"/>
      <c r="J156" s="21"/>
      <c r="K156" s="22"/>
      <c r="L156" s="12"/>
      <c r="M156" s="12"/>
      <c r="N156" s="12"/>
      <c r="O156" s="14">
        <f t="shared" si="12"/>
        <v>0</v>
      </c>
      <c r="P156" s="13">
        <f t="shared" si="13"/>
      </c>
      <c r="Q156" s="13"/>
      <c r="S156" s="15"/>
    </row>
    <row r="157" spans="1:19" s="7" customFormat="1" ht="15.75" customHeight="1">
      <c r="A157" s="11"/>
      <c r="B157" s="8"/>
      <c r="C157" s="9"/>
      <c r="D157" s="17" t="s">
        <v>8</v>
      </c>
      <c r="E157" s="21"/>
      <c r="F157" s="11"/>
      <c r="G157" s="20"/>
      <c r="H157" s="17" t="s">
        <v>9</v>
      </c>
      <c r="I157" s="21"/>
      <c r="J157" s="21"/>
      <c r="K157" s="22"/>
      <c r="L157" s="12"/>
      <c r="M157" s="12"/>
      <c r="N157" s="12"/>
      <c r="O157" s="14">
        <f t="shared" si="12"/>
        <v>0</v>
      </c>
      <c r="P157" s="13">
        <f t="shared" si="13"/>
      </c>
      <c r="Q157" s="13"/>
      <c r="S157" s="15"/>
    </row>
    <row r="158" spans="1:19" s="7" customFormat="1" ht="15.75" customHeight="1">
      <c r="A158" s="11"/>
      <c r="B158" s="8"/>
      <c r="C158" s="9"/>
      <c r="D158" s="17" t="s">
        <v>8</v>
      </c>
      <c r="E158" s="21"/>
      <c r="F158" s="11"/>
      <c r="G158" s="20"/>
      <c r="H158" s="17" t="s">
        <v>9</v>
      </c>
      <c r="I158" s="21"/>
      <c r="J158" s="21"/>
      <c r="K158" s="22"/>
      <c r="L158" s="12"/>
      <c r="M158" s="12"/>
      <c r="N158" s="12"/>
      <c r="O158" s="14">
        <f t="shared" si="12"/>
        <v>0</v>
      </c>
      <c r="P158" s="13">
        <f t="shared" si="13"/>
      </c>
      <c r="Q158" s="13"/>
      <c r="S158" s="15"/>
    </row>
    <row r="159" spans="1:19" s="7" customFormat="1" ht="15.75" customHeight="1">
      <c r="A159" s="11"/>
      <c r="B159" s="8"/>
      <c r="C159" s="9"/>
      <c r="D159" s="17" t="s">
        <v>8</v>
      </c>
      <c r="E159" s="21"/>
      <c r="F159" s="11"/>
      <c r="G159" s="20"/>
      <c r="H159" s="17" t="s">
        <v>9</v>
      </c>
      <c r="I159" s="21"/>
      <c r="J159" s="21"/>
      <c r="K159" s="22"/>
      <c r="L159" s="12"/>
      <c r="M159" s="12"/>
      <c r="N159" s="12"/>
      <c r="O159" s="14">
        <f t="shared" si="12"/>
        <v>0</v>
      </c>
      <c r="P159" s="13">
        <f t="shared" si="13"/>
      </c>
      <c r="Q159" s="13"/>
      <c r="S159" s="15"/>
    </row>
    <row r="160" spans="1:19" s="7" customFormat="1" ht="15.75" customHeight="1">
      <c r="A160" s="11"/>
      <c r="B160" s="8"/>
      <c r="C160" s="9"/>
      <c r="D160" s="17" t="s">
        <v>8</v>
      </c>
      <c r="E160" s="21"/>
      <c r="F160" s="11"/>
      <c r="G160" s="20"/>
      <c r="H160" s="17" t="s">
        <v>9</v>
      </c>
      <c r="I160" s="21"/>
      <c r="J160" s="21"/>
      <c r="K160" s="22"/>
      <c r="L160" s="12"/>
      <c r="M160" s="12"/>
      <c r="N160" s="12"/>
      <c r="O160" s="14">
        <f t="shared" si="12"/>
        <v>0</v>
      </c>
      <c r="P160" s="13">
        <f t="shared" si="13"/>
      </c>
      <c r="Q160" s="13"/>
      <c r="S160" s="15"/>
    </row>
    <row r="161" spans="1:19" s="7" customFormat="1" ht="15.75" customHeight="1">
      <c r="A161" s="11"/>
      <c r="B161" s="8"/>
      <c r="C161" s="9"/>
      <c r="D161" s="17" t="s">
        <v>8</v>
      </c>
      <c r="E161" s="21"/>
      <c r="F161" s="11"/>
      <c r="G161" s="20"/>
      <c r="H161" s="17" t="s">
        <v>9</v>
      </c>
      <c r="I161" s="21"/>
      <c r="J161" s="21"/>
      <c r="K161" s="22"/>
      <c r="L161" s="12"/>
      <c r="M161" s="12"/>
      <c r="N161" s="12"/>
      <c r="O161" s="14">
        <f t="shared" si="12"/>
        <v>0</v>
      </c>
      <c r="P161" s="13">
        <f t="shared" si="13"/>
      </c>
      <c r="Q161" s="13"/>
      <c r="S161" s="15"/>
    </row>
    <row r="162" spans="1:19" s="7" customFormat="1" ht="15.75" customHeight="1">
      <c r="A162" s="11"/>
      <c r="B162" s="8"/>
      <c r="C162" s="9"/>
      <c r="D162" s="17" t="s">
        <v>8</v>
      </c>
      <c r="E162" s="21"/>
      <c r="F162" s="11"/>
      <c r="G162" s="20"/>
      <c r="H162" s="17" t="s">
        <v>9</v>
      </c>
      <c r="I162" s="21"/>
      <c r="J162" s="21"/>
      <c r="K162" s="22"/>
      <c r="L162" s="12"/>
      <c r="M162" s="12"/>
      <c r="N162" s="12"/>
      <c r="O162" s="14">
        <f t="shared" si="12"/>
        <v>0</v>
      </c>
      <c r="P162" s="13">
        <f t="shared" si="13"/>
      </c>
      <c r="Q162" s="13"/>
      <c r="S162" s="15"/>
    </row>
    <row r="163" spans="1:19" s="7" customFormat="1" ht="15.75" customHeight="1">
      <c r="A163" s="11"/>
      <c r="B163" s="8"/>
      <c r="C163" s="9"/>
      <c r="D163" s="17" t="s">
        <v>8</v>
      </c>
      <c r="E163" s="21"/>
      <c r="F163" s="11"/>
      <c r="G163" s="20"/>
      <c r="H163" s="17" t="s">
        <v>9</v>
      </c>
      <c r="I163" s="21"/>
      <c r="J163" s="21"/>
      <c r="K163" s="22"/>
      <c r="L163" s="12"/>
      <c r="M163" s="12"/>
      <c r="N163" s="12"/>
      <c r="O163" s="14">
        <f t="shared" si="12"/>
        <v>0</v>
      </c>
      <c r="P163" s="13">
        <f t="shared" si="13"/>
      </c>
      <c r="Q163" s="13"/>
      <c r="S163" s="15"/>
    </row>
    <row r="164" spans="1:19" s="7" customFormat="1" ht="15.75" customHeight="1">
      <c r="A164" s="11"/>
      <c r="B164" s="8"/>
      <c r="C164" s="9"/>
      <c r="D164" s="17" t="s">
        <v>8</v>
      </c>
      <c r="E164" s="21"/>
      <c r="F164" s="11"/>
      <c r="G164" s="20"/>
      <c r="H164" s="17" t="s">
        <v>9</v>
      </c>
      <c r="I164" s="21"/>
      <c r="J164" s="21"/>
      <c r="K164" s="22"/>
      <c r="L164" s="12"/>
      <c r="M164" s="12"/>
      <c r="N164" s="12"/>
      <c r="O164" s="14">
        <f t="shared" si="12"/>
        <v>0</v>
      </c>
      <c r="P164" s="13">
        <f t="shared" si="13"/>
      </c>
      <c r="Q164" s="13"/>
      <c r="S164" s="15"/>
    </row>
    <row r="165" spans="1:19" s="7" customFormat="1" ht="15.75" customHeight="1">
      <c r="A165" s="11"/>
      <c r="B165" s="8"/>
      <c r="C165" s="9"/>
      <c r="D165" s="17" t="s">
        <v>8</v>
      </c>
      <c r="E165" s="21"/>
      <c r="F165" s="11"/>
      <c r="G165" s="20"/>
      <c r="H165" s="17" t="s">
        <v>9</v>
      </c>
      <c r="I165" s="21"/>
      <c r="J165" s="21"/>
      <c r="K165" s="22"/>
      <c r="L165" s="12"/>
      <c r="M165" s="12"/>
      <c r="N165" s="12"/>
      <c r="O165" s="14">
        <f t="shared" si="12"/>
        <v>0</v>
      </c>
      <c r="P165" s="13">
        <f t="shared" si="13"/>
      </c>
      <c r="Q165" s="13"/>
      <c r="S165" s="15"/>
    </row>
    <row r="166" spans="1:19" s="7" customFormat="1" ht="15.75" customHeight="1">
      <c r="A166" s="11"/>
      <c r="B166" s="8"/>
      <c r="C166" s="9"/>
      <c r="D166" s="17" t="s">
        <v>8</v>
      </c>
      <c r="E166" s="21"/>
      <c r="F166" s="11"/>
      <c r="G166" s="20"/>
      <c r="H166" s="17" t="s">
        <v>9</v>
      </c>
      <c r="I166" s="21"/>
      <c r="J166" s="21"/>
      <c r="K166" s="22"/>
      <c r="L166" s="12"/>
      <c r="M166" s="12"/>
      <c r="N166" s="12"/>
      <c r="O166" s="14">
        <f t="shared" si="12"/>
        <v>0</v>
      </c>
      <c r="P166" s="13">
        <f t="shared" si="13"/>
      </c>
      <c r="Q166" s="13"/>
      <c r="S166" s="15"/>
    </row>
    <row r="167" spans="1:19" s="7" customFormat="1" ht="15.75" customHeight="1">
      <c r="A167" s="11"/>
      <c r="B167" s="8"/>
      <c r="C167" s="9"/>
      <c r="D167" s="17" t="s">
        <v>8</v>
      </c>
      <c r="E167" s="21"/>
      <c r="F167" s="11"/>
      <c r="G167" s="20"/>
      <c r="H167" s="17" t="s">
        <v>9</v>
      </c>
      <c r="I167" s="21"/>
      <c r="J167" s="21"/>
      <c r="K167" s="22"/>
      <c r="L167" s="12"/>
      <c r="M167" s="12"/>
      <c r="N167" s="12"/>
      <c r="O167" s="14">
        <f t="shared" si="12"/>
        <v>0</v>
      </c>
      <c r="P167" s="13">
        <f t="shared" si="13"/>
      </c>
      <c r="Q167" s="13"/>
      <c r="S167" s="15"/>
    </row>
    <row r="168" spans="1:19" s="7" customFormat="1" ht="15.75" customHeight="1">
      <c r="A168" s="11"/>
      <c r="B168" s="8"/>
      <c r="C168" s="9"/>
      <c r="D168" s="17" t="s">
        <v>8</v>
      </c>
      <c r="E168" s="21"/>
      <c r="F168" s="11"/>
      <c r="G168" s="20"/>
      <c r="H168" s="17" t="s">
        <v>9</v>
      </c>
      <c r="I168" s="21"/>
      <c r="J168" s="21"/>
      <c r="K168" s="22"/>
      <c r="L168" s="12"/>
      <c r="M168" s="12"/>
      <c r="N168" s="12"/>
      <c r="O168" s="14">
        <f t="shared" si="12"/>
        <v>0</v>
      </c>
      <c r="P168" s="13">
        <f t="shared" si="13"/>
      </c>
      <c r="Q168" s="13"/>
      <c r="S168" s="15"/>
    </row>
    <row r="169" spans="1:19" s="7" customFormat="1" ht="15.75" customHeight="1">
      <c r="A169" s="11"/>
      <c r="B169" s="8"/>
      <c r="C169" s="9"/>
      <c r="D169" s="17" t="s">
        <v>8</v>
      </c>
      <c r="E169" s="21"/>
      <c r="F169" s="11"/>
      <c r="G169" s="20"/>
      <c r="H169" s="17" t="s">
        <v>9</v>
      </c>
      <c r="I169" s="21"/>
      <c r="J169" s="21"/>
      <c r="K169" s="22"/>
      <c r="L169" s="12"/>
      <c r="M169" s="12"/>
      <c r="N169" s="12"/>
      <c r="O169" s="14">
        <f t="shared" si="12"/>
        <v>0</v>
      </c>
      <c r="P169" s="13">
        <f t="shared" si="13"/>
      </c>
      <c r="Q169" s="13"/>
      <c r="S169" s="15"/>
    </row>
    <row r="170" spans="1:19" s="7" customFormat="1" ht="15.75" customHeight="1">
      <c r="A170" s="11"/>
      <c r="B170" s="8"/>
      <c r="C170" s="9"/>
      <c r="D170" s="17" t="s">
        <v>8</v>
      </c>
      <c r="E170" s="21"/>
      <c r="F170" s="11"/>
      <c r="G170" s="20"/>
      <c r="H170" s="17" t="s">
        <v>9</v>
      </c>
      <c r="I170" s="21"/>
      <c r="J170" s="21"/>
      <c r="K170" s="22"/>
      <c r="L170" s="12"/>
      <c r="M170" s="12"/>
      <c r="N170" s="12"/>
      <c r="O170" s="14">
        <f t="shared" si="12"/>
        <v>0</v>
      </c>
      <c r="P170" s="13">
        <f t="shared" si="13"/>
      </c>
      <c r="Q170" s="13"/>
      <c r="S170" s="15"/>
    </row>
    <row r="171" spans="1:19" s="7" customFormat="1" ht="15.75" customHeight="1">
      <c r="A171" s="11"/>
      <c r="B171" s="8"/>
      <c r="C171" s="9"/>
      <c r="D171" s="17" t="s">
        <v>8</v>
      </c>
      <c r="E171" s="21"/>
      <c r="F171" s="11"/>
      <c r="G171" s="20"/>
      <c r="H171" s="17" t="s">
        <v>9</v>
      </c>
      <c r="I171" s="21"/>
      <c r="J171" s="21"/>
      <c r="K171" s="22"/>
      <c r="L171" s="12"/>
      <c r="M171" s="12"/>
      <c r="N171" s="12"/>
      <c r="O171" s="14">
        <f t="shared" si="12"/>
        <v>0</v>
      </c>
      <c r="P171" s="13">
        <f t="shared" si="13"/>
      </c>
      <c r="Q171" s="13"/>
      <c r="S171" s="15"/>
    </row>
    <row r="172" spans="1:19" s="7" customFormat="1" ht="15.75" customHeight="1">
      <c r="A172" s="11"/>
      <c r="B172" s="8"/>
      <c r="C172" s="9"/>
      <c r="D172" s="17" t="s">
        <v>8</v>
      </c>
      <c r="E172" s="21"/>
      <c r="F172" s="11"/>
      <c r="G172" s="20"/>
      <c r="H172" s="17" t="s">
        <v>9</v>
      </c>
      <c r="I172" s="21"/>
      <c r="J172" s="21"/>
      <c r="K172" s="22"/>
      <c r="L172" s="12"/>
      <c r="M172" s="12"/>
      <c r="N172" s="12"/>
      <c r="O172" s="14">
        <f t="shared" si="12"/>
        <v>0</v>
      </c>
      <c r="P172" s="13">
        <f t="shared" si="13"/>
      </c>
      <c r="Q172" s="13"/>
      <c r="S172" s="15"/>
    </row>
    <row r="173" spans="1:19" s="7" customFormat="1" ht="15.75" customHeight="1">
      <c r="A173" s="11"/>
      <c r="B173" s="8"/>
      <c r="C173" s="9"/>
      <c r="D173" s="17" t="s">
        <v>8</v>
      </c>
      <c r="E173" s="21"/>
      <c r="F173" s="11"/>
      <c r="G173" s="20"/>
      <c r="H173" s="17" t="s">
        <v>9</v>
      </c>
      <c r="I173" s="21"/>
      <c r="J173" s="21"/>
      <c r="K173" s="22"/>
      <c r="L173" s="12"/>
      <c r="M173" s="12"/>
      <c r="N173" s="12"/>
      <c r="O173" s="14">
        <f t="shared" si="12"/>
        <v>0</v>
      </c>
      <c r="P173" s="13">
        <f t="shared" si="13"/>
      </c>
      <c r="Q173" s="13"/>
      <c r="S173" s="15"/>
    </row>
    <row r="174" spans="1:19" s="7" customFormat="1" ht="15.75" customHeight="1">
      <c r="A174" s="11"/>
      <c r="B174" s="8"/>
      <c r="C174" s="9"/>
      <c r="D174" s="17" t="s">
        <v>8</v>
      </c>
      <c r="E174" s="21"/>
      <c r="F174" s="11"/>
      <c r="G174" s="20"/>
      <c r="H174" s="17" t="s">
        <v>9</v>
      </c>
      <c r="I174" s="21"/>
      <c r="J174" s="21"/>
      <c r="K174" s="22"/>
      <c r="L174" s="12"/>
      <c r="M174" s="12"/>
      <c r="N174" s="12"/>
      <c r="O174" s="14">
        <f t="shared" si="12"/>
        <v>0</v>
      </c>
      <c r="P174" s="13">
        <f t="shared" si="13"/>
      </c>
      <c r="Q174" s="13"/>
      <c r="S174" s="15"/>
    </row>
    <row r="175" spans="1:19" s="7" customFormat="1" ht="15.75" customHeight="1">
      <c r="A175" s="11"/>
      <c r="B175" s="8"/>
      <c r="C175" s="9"/>
      <c r="D175" s="17" t="s">
        <v>8</v>
      </c>
      <c r="E175" s="21"/>
      <c r="F175" s="11"/>
      <c r="G175" s="20"/>
      <c r="H175" s="17" t="s">
        <v>9</v>
      </c>
      <c r="I175" s="21"/>
      <c r="J175" s="21"/>
      <c r="K175" s="22"/>
      <c r="L175" s="12"/>
      <c r="M175" s="12"/>
      <c r="N175" s="12"/>
      <c r="O175" s="14">
        <f t="shared" si="12"/>
        <v>0</v>
      </c>
      <c r="P175" s="13">
        <f t="shared" si="13"/>
      </c>
      <c r="Q175" s="13"/>
      <c r="S175" s="15"/>
    </row>
    <row r="176" spans="1:19" s="7" customFormat="1" ht="15.75" customHeight="1">
      <c r="A176" s="11"/>
      <c r="B176" s="8"/>
      <c r="C176" s="9"/>
      <c r="D176" s="17" t="s">
        <v>8</v>
      </c>
      <c r="E176" s="21"/>
      <c r="F176" s="11"/>
      <c r="G176" s="20"/>
      <c r="H176" s="17" t="s">
        <v>9</v>
      </c>
      <c r="I176" s="21"/>
      <c r="J176" s="21"/>
      <c r="K176" s="22"/>
      <c r="L176" s="12"/>
      <c r="M176" s="12"/>
      <c r="N176" s="12"/>
      <c r="O176" s="14">
        <f t="shared" si="12"/>
        <v>0</v>
      </c>
      <c r="P176" s="13">
        <f t="shared" si="13"/>
      </c>
      <c r="Q176" s="13"/>
      <c r="S176" s="15"/>
    </row>
    <row r="177" spans="1:19" s="7" customFormat="1" ht="15.75" customHeight="1">
      <c r="A177" s="11"/>
      <c r="B177" s="8"/>
      <c r="C177" s="9"/>
      <c r="D177" s="17" t="s">
        <v>8</v>
      </c>
      <c r="E177" s="21"/>
      <c r="F177" s="11"/>
      <c r="G177" s="20"/>
      <c r="H177" s="17" t="s">
        <v>9</v>
      </c>
      <c r="I177" s="21"/>
      <c r="J177" s="21"/>
      <c r="K177" s="22"/>
      <c r="L177" s="12"/>
      <c r="M177" s="12"/>
      <c r="N177" s="12"/>
      <c r="O177" s="14">
        <f t="shared" si="12"/>
        <v>0</v>
      </c>
      <c r="P177" s="13">
        <f t="shared" si="13"/>
      </c>
      <c r="Q177" s="13"/>
      <c r="S177" s="15"/>
    </row>
    <row r="178" spans="1:19" s="7" customFormat="1" ht="15.75" customHeight="1">
      <c r="A178" s="11"/>
      <c r="B178" s="8"/>
      <c r="C178" s="9"/>
      <c r="D178" s="17" t="s">
        <v>8</v>
      </c>
      <c r="E178" s="21"/>
      <c r="F178" s="11"/>
      <c r="G178" s="20"/>
      <c r="H178" s="17" t="s">
        <v>9</v>
      </c>
      <c r="I178" s="21"/>
      <c r="J178" s="21"/>
      <c r="K178" s="22"/>
      <c r="L178" s="12"/>
      <c r="M178" s="12"/>
      <c r="N178" s="12"/>
      <c r="O178" s="14">
        <f t="shared" si="12"/>
        <v>0</v>
      </c>
      <c r="P178" s="13">
        <f t="shared" si="13"/>
      </c>
      <c r="Q178" s="13"/>
      <c r="S178" s="15"/>
    </row>
    <row r="179" spans="1:19" s="7" customFormat="1" ht="15.75" customHeight="1">
      <c r="A179" s="11"/>
      <c r="B179" s="8"/>
      <c r="C179" s="9"/>
      <c r="D179" s="17" t="s">
        <v>8</v>
      </c>
      <c r="E179" s="21"/>
      <c r="F179" s="11"/>
      <c r="G179" s="20"/>
      <c r="H179" s="17" t="s">
        <v>9</v>
      </c>
      <c r="I179" s="21"/>
      <c r="J179" s="21"/>
      <c r="K179" s="22"/>
      <c r="L179" s="12"/>
      <c r="M179" s="12"/>
      <c r="N179" s="12"/>
      <c r="O179" s="14">
        <f t="shared" si="12"/>
        <v>0</v>
      </c>
      <c r="P179" s="13">
        <f t="shared" si="13"/>
      </c>
      <c r="Q179" s="13"/>
      <c r="S179" s="15"/>
    </row>
    <row r="180" spans="1:19" s="7" customFormat="1" ht="15.75" customHeight="1">
      <c r="A180" s="11"/>
      <c r="B180" s="8"/>
      <c r="C180" s="9"/>
      <c r="D180" s="17" t="s">
        <v>8</v>
      </c>
      <c r="E180" s="21"/>
      <c r="F180" s="11"/>
      <c r="G180" s="20"/>
      <c r="H180" s="17" t="s">
        <v>9</v>
      </c>
      <c r="I180" s="21"/>
      <c r="J180" s="21"/>
      <c r="K180" s="22"/>
      <c r="L180" s="12"/>
      <c r="M180" s="12"/>
      <c r="N180" s="12"/>
      <c r="O180" s="14">
        <f t="shared" si="12"/>
        <v>0</v>
      </c>
      <c r="P180" s="13">
        <f t="shared" si="13"/>
      </c>
      <c r="Q180" s="13"/>
      <c r="S180" s="15"/>
    </row>
    <row r="181" spans="1:19" s="7" customFormat="1" ht="15.75" customHeight="1">
      <c r="A181" s="11"/>
      <c r="B181" s="8"/>
      <c r="C181" s="9"/>
      <c r="D181" s="17" t="s">
        <v>8</v>
      </c>
      <c r="E181" s="21"/>
      <c r="F181" s="11"/>
      <c r="G181" s="20"/>
      <c r="H181" s="17" t="s">
        <v>9</v>
      </c>
      <c r="I181" s="21"/>
      <c r="J181" s="21"/>
      <c r="K181" s="22"/>
      <c r="L181" s="12"/>
      <c r="M181" s="12"/>
      <c r="N181" s="12"/>
      <c r="O181" s="14">
        <f t="shared" si="12"/>
        <v>0</v>
      </c>
      <c r="P181" s="13">
        <f t="shared" si="13"/>
      </c>
      <c r="Q181" s="13"/>
      <c r="S181" s="15"/>
    </row>
    <row r="182" spans="1:19" s="7" customFormat="1" ht="15.75" customHeight="1">
      <c r="A182" s="11"/>
      <c r="B182" s="8"/>
      <c r="C182" s="9"/>
      <c r="D182" s="17" t="s">
        <v>8</v>
      </c>
      <c r="E182" s="21"/>
      <c r="F182" s="11"/>
      <c r="G182" s="20"/>
      <c r="H182" s="17" t="s">
        <v>9</v>
      </c>
      <c r="I182" s="21"/>
      <c r="J182" s="21"/>
      <c r="K182" s="22"/>
      <c r="L182" s="12"/>
      <c r="M182" s="12"/>
      <c r="N182" s="12"/>
      <c r="O182" s="14">
        <f t="shared" si="12"/>
        <v>0</v>
      </c>
      <c r="P182" s="13">
        <f t="shared" si="13"/>
      </c>
      <c r="Q182" s="13"/>
      <c r="S182" s="15"/>
    </row>
    <row r="183" spans="1:19" s="7" customFormat="1" ht="15.75" customHeight="1">
      <c r="A183" s="11"/>
      <c r="B183" s="8"/>
      <c r="C183" s="9"/>
      <c r="D183" s="17" t="s">
        <v>8</v>
      </c>
      <c r="E183" s="21"/>
      <c r="F183" s="11"/>
      <c r="G183" s="20"/>
      <c r="H183" s="17" t="s">
        <v>9</v>
      </c>
      <c r="I183" s="21"/>
      <c r="J183" s="21"/>
      <c r="K183" s="22"/>
      <c r="L183" s="12"/>
      <c r="M183" s="12"/>
      <c r="N183" s="12"/>
      <c r="O183" s="14">
        <f t="shared" si="12"/>
        <v>0</v>
      </c>
      <c r="P183" s="13">
        <f t="shared" si="13"/>
      </c>
      <c r="Q183" s="13"/>
      <c r="S183" s="15"/>
    </row>
    <row r="184" spans="1:19" s="7" customFormat="1" ht="15.75" customHeight="1">
      <c r="A184" s="11"/>
      <c r="B184" s="8"/>
      <c r="C184" s="9"/>
      <c r="D184" s="17" t="s">
        <v>8</v>
      </c>
      <c r="E184" s="21"/>
      <c r="F184" s="11"/>
      <c r="G184" s="20"/>
      <c r="H184" s="17" t="s">
        <v>9</v>
      </c>
      <c r="I184" s="21"/>
      <c r="J184" s="21"/>
      <c r="K184" s="22"/>
      <c r="L184" s="12"/>
      <c r="M184" s="12"/>
      <c r="N184" s="12"/>
      <c r="O184" s="14">
        <f t="shared" si="12"/>
        <v>0</v>
      </c>
      <c r="P184" s="13">
        <f t="shared" si="13"/>
      </c>
      <c r="Q184" s="13"/>
      <c r="S184" s="15"/>
    </row>
    <row r="185" spans="1:19" s="7" customFormat="1" ht="15.75" customHeight="1">
      <c r="A185" s="11"/>
      <c r="B185" s="8"/>
      <c r="C185" s="9"/>
      <c r="D185" s="17" t="s">
        <v>8</v>
      </c>
      <c r="E185" s="21"/>
      <c r="F185" s="11"/>
      <c r="G185" s="20"/>
      <c r="H185" s="17" t="s">
        <v>9</v>
      </c>
      <c r="I185" s="21"/>
      <c r="J185" s="21"/>
      <c r="K185" s="22"/>
      <c r="L185" s="12"/>
      <c r="M185" s="12"/>
      <c r="N185" s="12"/>
      <c r="O185" s="14">
        <f t="shared" si="12"/>
        <v>0</v>
      </c>
      <c r="P185" s="13">
        <f t="shared" si="13"/>
      </c>
      <c r="Q185" s="13"/>
      <c r="S185" s="15"/>
    </row>
    <row r="186" spans="1:19" s="7" customFormat="1" ht="15.75" customHeight="1">
      <c r="A186" s="11"/>
      <c r="B186" s="8"/>
      <c r="C186" s="9"/>
      <c r="D186" s="17" t="s">
        <v>8</v>
      </c>
      <c r="E186" s="21"/>
      <c r="F186" s="11"/>
      <c r="G186" s="20"/>
      <c r="H186" s="17" t="s">
        <v>9</v>
      </c>
      <c r="I186" s="21"/>
      <c r="J186" s="21"/>
      <c r="K186" s="22"/>
      <c r="L186" s="12"/>
      <c r="M186" s="12"/>
      <c r="N186" s="12"/>
      <c r="O186" s="14">
        <f t="shared" si="12"/>
        <v>0</v>
      </c>
      <c r="P186" s="13">
        <f t="shared" si="13"/>
      </c>
      <c r="Q186" s="13"/>
      <c r="S186" s="15"/>
    </row>
    <row r="187" spans="1:19" s="7" customFormat="1" ht="15.75" customHeight="1">
      <c r="A187" s="11"/>
      <c r="B187" s="8"/>
      <c r="C187" s="9"/>
      <c r="D187" s="17" t="s">
        <v>8</v>
      </c>
      <c r="E187" s="21"/>
      <c r="F187" s="11"/>
      <c r="G187" s="20"/>
      <c r="H187" s="17" t="s">
        <v>9</v>
      </c>
      <c r="I187" s="21"/>
      <c r="J187" s="21"/>
      <c r="K187" s="22"/>
      <c r="L187" s="12"/>
      <c r="M187" s="12"/>
      <c r="N187" s="12"/>
      <c r="O187" s="14">
        <f t="shared" si="12"/>
        <v>0</v>
      </c>
      <c r="P187" s="13">
        <f t="shared" si="13"/>
      </c>
      <c r="Q187" s="13"/>
      <c r="S187" s="15"/>
    </row>
    <row r="188" spans="1:19" s="7" customFormat="1" ht="15.75" customHeight="1">
      <c r="A188" s="11"/>
      <c r="B188" s="8"/>
      <c r="C188" s="9"/>
      <c r="D188" s="17" t="s">
        <v>8</v>
      </c>
      <c r="E188" s="21"/>
      <c r="F188" s="11"/>
      <c r="G188" s="20"/>
      <c r="H188" s="17" t="s">
        <v>9</v>
      </c>
      <c r="I188" s="21"/>
      <c r="J188" s="21"/>
      <c r="K188" s="22"/>
      <c r="L188" s="12"/>
      <c r="M188" s="12"/>
      <c r="N188" s="12"/>
      <c r="O188" s="14">
        <f t="shared" si="12"/>
        <v>0</v>
      </c>
      <c r="P188" s="13">
        <f t="shared" si="13"/>
      </c>
      <c r="Q188" s="13"/>
      <c r="S188" s="15"/>
    </row>
    <row r="189" spans="1:19" s="7" customFormat="1" ht="15.75" customHeight="1">
      <c r="A189" s="11"/>
      <c r="B189" s="8"/>
      <c r="C189" s="9"/>
      <c r="D189" s="17" t="s">
        <v>8</v>
      </c>
      <c r="E189" s="21"/>
      <c r="F189" s="11"/>
      <c r="G189" s="20"/>
      <c r="H189" s="17" t="s">
        <v>9</v>
      </c>
      <c r="I189" s="21"/>
      <c r="J189" s="21"/>
      <c r="K189" s="22"/>
      <c r="L189" s="12"/>
      <c r="M189" s="12"/>
      <c r="N189" s="12"/>
      <c r="O189" s="14">
        <f t="shared" si="12"/>
        <v>0</v>
      </c>
      <c r="P189" s="13">
        <f t="shared" si="13"/>
      </c>
      <c r="Q189" s="13"/>
      <c r="S189" s="15"/>
    </row>
    <row r="190" spans="1:19" s="7" customFormat="1" ht="15.75" customHeight="1">
      <c r="A190" s="11"/>
      <c r="B190" s="8"/>
      <c r="C190" s="9"/>
      <c r="D190" s="17" t="s">
        <v>8</v>
      </c>
      <c r="E190" s="21"/>
      <c r="F190" s="11"/>
      <c r="G190" s="20"/>
      <c r="H190" s="17" t="s">
        <v>9</v>
      </c>
      <c r="I190" s="21"/>
      <c r="J190" s="21"/>
      <c r="K190" s="22"/>
      <c r="L190" s="12"/>
      <c r="M190" s="12"/>
      <c r="N190" s="12"/>
      <c r="O190" s="14">
        <f t="shared" si="12"/>
        <v>0</v>
      </c>
      <c r="P190" s="13">
        <f t="shared" si="13"/>
      </c>
      <c r="Q190" s="13"/>
      <c r="S190" s="15"/>
    </row>
    <row r="191" spans="1:19" s="7" customFormat="1" ht="15.75" customHeight="1">
      <c r="A191" s="11"/>
      <c r="B191" s="8"/>
      <c r="C191" s="9"/>
      <c r="D191" s="17" t="s">
        <v>8</v>
      </c>
      <c r="E191" s="21"/>
      <c r="F191" s="11"/>
      <c r="G191" s="20"/>
      <c r="H191" s="17" t="s">
        <v>9</v>
      </c>
      <c r="I191" s="21"/>
      <c r="J191" s="21"/>
      <c r="K191" s="22"/>
      <c r="L191" s="12"/>
      <c r="M191" s="12"/>
      <c r="N191" s="12"/>
      <c r="O191" s="14">
        <f t="shared" si="12"/>
        <v>0</v>
      </c>
      <c r="P191" s="13">
        <f t="shared" si="13"/>
      </c>
      <c r="Q191" s="13"/>
      <c r="S191" s="15"/>
    </row>
    <row r="192" spans="1:19" s="7" customFormat="1" ht="15.75" customHeight="1">
      <c r="A192" s="11"/>
      <c r="B192" s="8"/>
      <c r="C192" s="9"/>
      <c r="D192" s="17" t="s">
        <v>8</v>
      </c>
      <c r="E192" s="21"/>
      <c r="F192" s="11"/>
      <c r="G192" s="20"/>
      <c r="H192" s="17" t="s">
        <v>9</v>
      </c>
      <c r="I192" s="21"/>
      <c r="J192" s="21"/>
      <c r="K192" s="22"/>
      <c r="L192" s="12"/>
      <c r="M192" s="12"/>
      <c r="N192" s="12"/>
      <c r="O192" s="14">
        <f t="shared" si="12"/>
        <v>0</v>
      </c>
      <c r="P192" s="13">
        <f t="shared" si="13"/>
      </c>
      <c r="Q192" s="13"/>
      <c r="S192" s="15"/>
    </row>
    <row r="193" spans="1:19" s="7" customFormat="1" ht="15.75" customHeight="1">
      <c r="A193" s="11"/>
      <c r="B193" s="8"/>
      <c r="C193" s="9"/>
      <c r="D193" s="17" t="s">
        <v>8</v>
      </c>
      <c r="E193" s="21"/>
      <c r="F193" s="11"/>
      <c r="G193" s="20"/>
      <c r="H193" s="17" t="s">
        <v>9</v>
      </c>
      <c r="I193" s="21"/>
      <c r="J193" s="21"/>
      <c r="K193" s="22"/>
      <c r="L193" s="12"/>
      <c r="M193" s="12"/>
      <c r="N193" s="12"/>
      <c r="O193" s="14">
        <f t="shared" si="12"/>
        <v>0</v>
      </c>
      <c r="P193" s="13">
        <f t="shared" si="13"/>
      </c>
      <c r="Q193" s="13"/>
      <c r="S193" s="15"/>
    </row>
    <row r="194" spans="1:19" s="7" customFormat="1" ht="15.75" customHeight="1">
      <c r="A194" s="11"/>
      <c r="B194" s="8"/>
      <c r="C194" s="9"/>
      <c r="D194" s="17" t="s">
        <v>8</v>
      </c>
      <c r="E194" s="21"/>
      <c r="F194" s="11"/>
      <c r="G194" s="20"/>
      <c r="H194" s="17" t="s">
        <v>9</v>
      </c>
      <c r="I194" s="21"/>
      <c r="J194" s="21"/>
      <c r="K194" s="22"/>
      <c r="L194" s="12"/>
      <c r="M194" s="12"/>
      <c r="N194" s="12"/>
      <c r="O194" s="14">
        <f t="shared" si="12"/>
        <v>0</v>
      </c>
      <c r="P194" s="13">
        <f t="shared" si="13"/>
      </c>
      <c r="Q194" s="13"/>
      <c r="S194" s="15"/>
    </row>
    <row r="195" spans="1:19" s="7" customFormat="1" ht="15.75" customHeight="1">
      <c r="A195" s="11"/>
      <c r="B195" s="8"/>
      <c r="C195" s="9"/>
      <c r="D195" s="17" t="s">
        <v>8</v>
      </c>
      <c r="E195" s="21"/>
      <c r="F195" s="11"/>
      <c r="G195" s="20"/>
      <c r="H195" s="17" t="s">
        <v>9</v>
      </c>
      <c r="I195" s="21"/>
      <c r="J195" s="21"/>
      <c r="K195" s="22"/>
      <c r="L195" s="12"/>
      <c r="M195" s="12"/>
      <c r="N195" s="12"/>
      <c r="O195" s="14">
        <f t="shared" si="12"/>
        <v>0</v>
      </c>
      <c r="P195" s="13">
        <f t="shared" si="13"/>
      </c>
      <c r="Q195" s="13"/>
      <c r="S195" s="15"/>
    </row>
    <row r="196" spans="1:19" s="7" customFormat="1" ht="15.75" customHeight="1">
      <c r="A196" s="11"/>
      <c r="B196" s="8"/>
      <c r="C196" s="9"/>
      <c r="D196" s="17" t="s">
        <v>8</v>
      </c>
      <c r="E196" s="21"/>
      <c r="F196" s="11"/>
      <c r="G196" s="20"/>
      <c r="H196" s="17" t="s">
        <v>9</v>
      </c>
      <c r="I196" s="21"/>
      <c r="J196" s="21"/>
      <c r="K196" s="22"/>
      <c r="L196" s="12"/>
      <c r="M196" s="12"/>
      <c r="N196" s="12"/>
      <c r="O196" s="14">
        <f t="shared" si="12"/>
        <v>0</v>
      </c>
      <c r="P196" s="13">
        <f t="shared" si="13"/>
      </c>
      <c r="Q196" s="13"/>
      <c r="S196" s="15"/>
    </row>
    <row r="197" spans="1:19" s="7" customFormat="1" ht="15.75" customHeight="1">
      <c r="A197" s="11"/>
      <c r="B197" s="8"/>
      <c r="C197" s="9"/>
      <c r="D197" s="17" t="s">
        <v>8</v>
      </c>
      <c r="E197" s="21"/>
      <c r="F197" s="11"/>
      <c r="G197" s="20"/>
      <c r="H197" s="17" t="s">
        <v>9</v>
      </c>
      <c r="I197" s="21"/>
      <c r="J197" s="21"/>
      <c r="K197" s="22"/>
      <c r="L197" s="12"/>
      <c r="M197" s="12"/>
      <c r="N197" s="12"/>
      <c r="O197" s="14">
        <f t="shared" si="12"/>
        <v>0</v>
      </c>
      <c r="P197" s="13">
        <f t="shared" si="13"/>
      </c>
      <c r="Q197" s="13"/>
      <c r="S197" s="15"/>
    </row>
    <row r="198" spans="1:19" s="7" customFormat="1" ht="15.75" customHeight="1">
      <c r="A198" s="11"/>
      <c r="B198" s="8"/>
      <c r="C198" s="9"/>
      <c r="D198" s="17" t="s">
        <v>8</v>
      </c>
      <c r="E198" s="21"/>
      <c r="F198" s="11"/>
      <c r="G198" s="20"/>
      <c r="H198" s="17" t="s">
        <v>9</v>
      </c>
      <c r="I198" s="21"/>
      <c r="J198" s="21"/>
      <c r="K198" s="22"/>
      <c r="L198" s="12"/>
      <c r="M198" s="12"/>
      <c r="N198" s="12"/>
      <c r="O198" s="14">
        <f t="shared" si="12"/>
        <v>0</v>
      </c>
      <c r="P198" s="13">
        <f t="shared" si="13"/>
      </c>
      <c r="Q198" s="13"/>
      <c r="S198" s="15"/>
    </row>
    <row r="199" spans="1:19" s="7" customFormat="1" ht="15.75" customHeight="1">
      <c r="A199" s="11"/>
      <c r="B199" s="8"/>
      <c r="C199" s="9"/>
      <c r="D199" s="17" t="s">
        <v>8</v>
      </c>
      <c r="E199" s="21"/>
      <c r="F199" s="11"/>
      <c r="G199" s="20"/>
      <c r="H199" s="17" t="s">
        <v>9</v>
      </c>
      <c r="I199" s="21"/>
      <c r="J199" s="21"/>
      <c r="K199" s="22"/>
      <c r="L199" s="12"/>
      <c r="M199" s="12"/>
      <c r="N199" s="12"/>
      <c r="O199" s="14">
        <f aca="true" t="shared" si="14" ref="O199:O262">ROUNDUP($N199*3.2808,0)</f>
        <v>0</v>
      </c>
      <c r="P199" s="13">
        <f t="shared" si="13"/>
      </c>
      <c r="Q199" s="13"/>
      <c r="S199" s="15"/>
    </row>
    <row r="200" spans="1:19" s="7" customFormat="1" ht="15.75" customHeight="1">
      <c r="A200" s="11"/>
      <c r="B200" s="8"/>
      <c r="C200" s="9"/>
      <c r="D200" s="17" t="s">
        <v>8</v>
      </c>
      <c r="E200" s="21"/>
      <c r="F200" s="11"/>
      <c r="G200" s="20"/>
      <c r="H200" s="17" t="s">
        <v>9</v>
      </c>
      <c r="I200" s="21"/>
      <c r="J200" s="21"/>
      <c r="K200" s="22"/>
      <c r="L200" s="12"/>
      <c r="M200" s="12"/>
      <c r="N200" s="12"/>
      <c r="O200" s="14">
        <f t="shared" si="14"/>
        <v>0</v>
      </c>
      <c r="P200" s="13">
        <f aca="true" t="shared" si="15" ref="P200:P263">IF(L200&lt;&gt;"",-L200-$C$2,"")</f>
      </c>
      <c r="Q200" s="13"/>
      <c r="S200" s="15"/>
    </row>
    <row r="201" spans="1:19" s="7" customFormat="1" ht="15.75" customHeight="1">
      <c r="A201" s="11"/>
      <c r="B201" s="8"/>
      <c r="C201" s="9"/>
      <c r="D201" s="17" t="s">
        <v>8</v>
      </c>
      <c r="E201" s="21"/>
      <c r="F201" s="11"/>
      <c r="G201" s="20"/>
      <c r="H201" s="17" t="s">
        <v>9</v>
      </c>
      <c r="I201" s="21"/>
      <c r="J201" s="21"/>
      <c r="K201" s="22"/>
      <c r="L201" s="12"/>
      <c r="M201" s="12"/>
      <c r="N201" s="12"/>
      <c r="O201" s="14">
        <f t="shared" si="14"/>
        <v>0</v>
      </c>
      <c r="P201" s="13">
        <f t="shared" si="15"/>
      </c>
      <c r="Q201" s="13"/>
      <c r="S201" s="15"/>
    </row>
    <row r="202" spans="1:19" s="7" customFormat="1" ht="15.75" customHeight="1">
      <c r="A202" s="11"/>
      <c r="B202" s="8"/>
      <c r="C202" s="9"/>
      <c r="D202" s="17" t="s">
        <v>8</v>
      </c>
      <c r="E202" s="21"/>
      <c r="F202" s="11"/>
      <c r="G202" s="20"/>
      <c r="H202" s="17" t="s">
        <v>9</v>
      </c>
      <c r="I202" s="21"/>
      <c r="J202" s="21"/>
      <c r="K202" s="22"/>
      <c r="L202" s="12"/>
      <c r="M202" s="12"/>
      <c r="N202" s="12"/>
      <c r="O202" s="14">
        <f t="shared" si="14"/>
        <v>0</v>
      </c>
      <c r="P202" s="13">
        <f t="shared" si="15"/>
      </c>
      <c r="Q202" s="13"/>
      <c r="S202" s="15"/>
    </row>
    <row r="203" spans="1:19" s="7" customFormat="1" ht="15.75" customHeight="1">
      <c r="A203" s="11"/>
      <c r="B203" s="8"/>
      <c r="C203" s="9"/>
      <c r="D203" s="17" t="s">
        <v>8</v>
      </c>
      <c r="E203" s="21"/>
      <c r="F203" s="11"/>
      <c r="G203" s="20"/>
      <c r="H203" s="17" t="s">
        <v>9</v>
      </c>
      <c r="I203" s="21"/>
      <c r="J203" s="21"/>
      <c r="K203" s="22"/>
      <c r="L203" s="12"/>
      <c r="M203" s="12"/>
      <c r="N203" s="12"/>
      <c r="O203" s="14">
        <f t="shared" si="14"/>
        <v>0</v>
      </c>
      <c r="P203" s="13">
        <f t="shared" si="15"/>
      </c>
      <c r="Q203" s="13"/>
      <c r="S203" s="15"/>
    </row>
    <row r="204" spans="1:19" s="7" customFormat="1" ht="15.75" customHeight="1">
      <c r="A204" s="11"/>
      <c r="B204" s="8"/>
      <c r="C204" s="9"/>
      <c r="D204" s="17" t="s">
        <v>8</v>
      </c>
      <c r="E204" s="21"/>
      <c r="F204" s="11"/>
      <c r="G204" s="20"/>
      <c r="H204" s="17" t="s">
        <v>9</v>
      </c>
      <c r="I204" s="21"/>
      <c r="J204" s="21"/>
      <c r="K204" s="22"/>
      <c r="L204" s="12"/>
      <c r="M204" s="12"/>
      <c r="N204" s="12"/>
      <c r="O204" s="14">
        <f t="shared" si="14"/>
        <v>0</v>
      </c>
      <c r="P204" s="13">
        <f t="shared" si="15"/>
      </c>
      <c r="Q204" s="13"/>
      <c r="S204" s="15"/>
    </row>
    <row r="205" spans="1:19" s="7" customFormat="1" ht="15.75" customHeight="1">
      <c r="A205" s="11"/>
      <c r="B205" s="8"/>
      <c r="C205" s="9"/>
      <c r="D205" s="17" t="s">
        <v>8</v>
      </c>
      <c r="E205" s="21"/>
      <c r="F205" s="11"/>
      <c r="G205" s="20"/>
      <c r="H205" s="17" t="s">
        <v>9</v>
      </c>
      <c r="I205" s="21"/>
      <c r="J205" s="21"/>
      <c r="K205" s="22"/>
      <c r="L205" s="12"/>
      <c r="M205" s="12"/>
      <c r="N205" s="12"/>
      <c r="O205" s="14">
        <f t="shared" si="14"/>
        <v>0</v>
      </c>
      <c r="P205" s="13">
        <f t="shared" si="15"/>
      </c>
      <c r="Q205" s="13"/>
      <c r="S205" s="15"/>
    </row>
    <row r="206" spans="1:19" s="7" customFormat="1" ht="15.75" customHeight="1">
      <c r="A206" s="11"/>
      <c r="B206" s="8"/>
      <c r="C206" s="9"/>
      <c r="D206" s="17" t="s">
        <v>8</v>
      </c>
      <c r="E206" s="21"/>
      <c r="F206" s="11"/>
      <c r="G206" s="20"/>
      <c r="H206" s="17" t="s">
        <v>9</v>
      </c>
      <c r="I206" s="21"/>
      <c r="J206" s="21"/>
      <c r="K206" s="22"/>
      <c r="L206" s="12"/>
      <c r="M206" s="12"/>
      <c r="N206" s="12"/>
      <c r="O206" s="14">
        <f t="shared" si="14"/>
        <v>0</v>
      </c>
      <c r="P206" s="13">
        <f t="shared" si="15"/>
      </c>
      <c r="Q206" s="13"/>
      <c r="S206" s="15"/>
    </row>
    <row r="207" spans="1:19" s="7" customFormat="1" ht="15.75" customHeight="1">
      <c r="A207" s="11"/>
      <c r="B207" s="8"/>
      <c r="C207" s="9"/>
      <c r="D207" s="17" t="s">
        <v>8</v>
      </c>
      <c r="E207" s="21"/>
      <c r="F207" s="11"/>
      <c r="G207" s="20"/>
      <c r="H207" s="17" t="s">
        <v>9</v>
      </c>
      <c r="I207" s="21"/>
      <c r="J207" s="21"/>
      <c r="K207" s="22"/>
      <c r="L207" s="12"/>
      <c r="M207" s="12"/>
      <c r="N207" s="12"/>
      <c r="O207" s="14">
        <f t="shared" si="14"/>
        <v>0</v>
      </c>
      <c r="P207" s="13">
        <f t="shared" si="15"/>
      </c>
      <c r="Q207" s="13"/>
      <c r="S207" s="15"/>
    </row>
    <row r="208" spans="1:19" s="7" customFormat="1" ht="15.75" customHeight="1">
      <c r="A208" s="11"/>
      <c r="B208" s="8"/>
      <c r="C208" s="9"/>
      <c r="D208" s="17" t="s">
        <v>8</v>
      </c>
      <c r="E208" s="21"/>
      <c r="F208" s="11"/>
      <c r="G208" s="20"/>
      <c r="H208" s="17" t="s">
        <v>9</v>
      </c>
      <c r="I208" s="21"/>
      <c r="J208" s="21"/>
      <c r="K208" s="22"/>
      <c r="L208" s="12"/>
      <c r="M208" s="12"/>
      <c r="N208" s="12"/>
      <c r="O208" s="14">
        <f t="shared" si="14"/>
        <v>0</v>
      </c>
      <c r="P208" s="13">
        <f t="shared" si="15"/>
      </c>
      <c r="Q208" s="13"/>
      <c r="S208" s="15"/>
    </row>
    <row r="209" spans="1:19" s="7" customFormat="1" ht="15.75" customHeight="1">
      <c r="A209" s="11"/>
      <c r="B209" s="8"/>
      <c r="C209" s="9"/>
      <c r="D209" s="17" t="s">
        <v>8</v>
      </c>
      <c r="E209" s="21"/>
      <c r="F209" s="11"/>
      <c r="G209" s="20"/>
      <c r="H209" s="17" t="s">
        <v>9</v>
      </c>
      <c r="I209" s="21"/>
      <c r="J209" s="21"/>
      <c r="K209" s="22"/>
      <c r="L209" s="12"/>
      <c r="M209" s="12"/>
      <c r="N209" s="12"/>
      <c r="O209" s="14">
        <f t="shared" si="14"/>
        <v>0</v>
      </c>
      <c r="P209" s="13">
        <f t="shared" si="15"/>
      </c>
      <c r="Q209" s="13"/>
      <c r="S209" s="15"/>
    </row>
    <row r="210" spans="1:19" s="7" customFormat="1" ht="15.75" customHeight="1">
      <c r="A210" s="11"/>
      <c r="B210" s="8"/>
      <c r="C210" s="9"/>
      <c r="D210" s="17" t="s">
        <v>8</v>
      </c>
      <c r="E210" s="21"/>
      <c r="F210" s="11"/>
      <c r="G210" s="20"/>
      <c r="H210" s="17" t="s">
        <v>9</v>
      </c>
      <c r="I210" s="21"/>
      <c r="J210" s="21"/>
      <c r="K210" s="22"/>
      <c r="L210" s="12"/>
      <c r="M210" s="12"/>
      <c r="N210" s="12"/>
      <c r="O210" s="14">
        <f t="shared" si="14"/>
        <v>0</v>
      </c>
      <c r="P210" s="13">
        <f t="shared" si="15"/>
      </c>
      <c r="Q210" s="13"/>
      <c r="S210" s="15"/>
    </row>
    <row r="211" spans="1:19" s="7" customFormat="1" ht="15.75" customHeight="1">
      <c r="A211" s="11"/>
      <c r="B211" s="8"/>
      <c r="C211" s="9"/>
      <c r="D211" s="17" t="s">
        <v>8</v>
      </c>
      <c r="E211" s="21"/>
      <c r="F211" s="11"/>
      <c r="G211" s="20"/>
      <c r="H211" s="17" t="s">
        <v>9</v>
      </c>
      <c r="I211" s="21"/>
      <c r="J211" s="21"/>
      <c r="K211" s="22"/>
      <c r="L211" s="12"/>
      <c r="M211" s="12"/>
      <c r="N211" s="12"/>
      <c r="O211" s="14">
        <f t="shared" si="14"/>
        <v>0</v>
      </c>
      <c r="P211" s="13">
        <f t="shared" si="15"/>
      </c>
      <c r="Q211" s="13"/>
      <c r="S211" s="15"/>
    </row>
    <row r="212" spans="1:19" s="7" customFormat="1" ht="15.75" customHeight="1">
      <c r="A212" s="11"/>
      <c r="B212" s="8"/>
      <c r="C212" s="9"/>
      <c r="D212" s="17" t="s">
        <v>8</v>
      </c>
      <c r="E212" s="21"/>
      <c r="F212" s="11"/>
      <c r="G212" s="20"/>
      <c r="H212" s="17" t="s">
        <v>9</v>
      </c>
      <c r="I212" s="21"/>
      <c r="J212" s="21"/>
      <c r="K212" s="22"/>
      <c r="L212" s="12"/>
      <c r="M212" s="12"/>
      <c r="N212" s="12"/>
      <c r="O212" s="14">
        <f t="shared" si="14"/>
        <v>0</v>
      </c>
      <c r="P212" s="13">
        <f t="shared" si="15"/>
      </c>
      <c r="Q212" s="13"/>
      <c r="S212" s="15"/>
    </row>
    <row r="213" spans="1:19" s="7" customFormat="1" ht="15.75" customHeight="1">
      <c r="A213" s="11"/>
      <c r="B213" s="8"/>
      <c r="C213" s="9"/>
      <c r="D213" s="17" t="s">
        <v>8</v>
      </c>
      <c r="E213" s="21"/>
      <c r="F213" s="11"/>
      <c r="G213" s="20"/>
      <c r="H213" s="17" t="s">
        <v>9</v>
      </c>
      <c r="I213" s="21"/>
      <c r="J213" s="21"/>
      <c r="K213" s="22"/>
      <c r="L213" s="12"/>
      <c r="M213" s="12"/>
      <c r="N213" s="12"/>
      <c r="O213" s="14">
        <f t="shared" si="14"/>
        <v>0</v>
      </c>
      <c r="P213" s="13">
        <f t="shared" si="15"/>
      </c>
      <c r="Q213" s="13"/>
      <c r="S213" s="15"/>
    </row>
    <row r="214" spans="1:19" s="7" customFormat="1" ht="15.75" customHeight="1">
      <c r="A214" s="11"/>
      <c r="B214" s="8"/>
      <c r="C214" s="9"/>
      <c r="D214" s="17" t="s">
        <v>8</v>
      </c>
      <c r="E214" s="21"/>
      <c r="F214" s="11"/>
      <c r="G214" s="20"/>
      <c r="H214" s="17" t="s">
        <v>9</v>
      </c>
      <c r="I214" s="21"/>
      <c r="J214" s="21"/>
      <c r="K214" s="22"/>
      <c r="L214" s="12"/>
      <c r="M214" s="12"/>
      <c r="N214" s="12"/>
      <c r="O214" s="14">
        <f t="shared" si="14"/>
        <v>0</v>
      </c>
      <c r="P214" s="13">
        <f t="shared" si="15"/>
      </c>
      <c r="Q214" s="13"/>
      <c r="S214" s="15"/>
    </row>
    <row r="215" spans="1:19" s="7" customFormat="1" ht="15.75" customHeight="1">
      <c r="A215" s="11"/>
      <c r="B215" s="8"/>
      <c r="C215" s="9"/>
      <c r="D215" s="17" t="s">
        <v>8</v>
      </c>
      <c r="E215" s="21"/>
      <c r="F215" s="11"/>
      <c r="G215" s="20"/>
      <c r="H215" s="17" t="s">
        <v>9</v>
      </c>
      <c r="I215" s="21"/>
      <c r="J215" s="21"/>
      <c r="K215" s="22"/>
      <c r="L215" s="12"/>
      <c r="M215" s="12"/>
      <c r="N215" s="12"/>
      <c r="O215" s="14">
        <f t="shared" si="14"/>
        <v>0</v>
      </c>
      <c r="P215" s="13">
        <f t="shared" si="15"/>
      </c>
      <c r="Q215" s="13"/>
      <c r="S215" s="15"/>
    </row>
    <row r="216" spans="1:19" s="7" customFormat="1" ht="15.75" customHeight="1">
      <c r="A216" s="11"/>
      <c r="B216" s="8"/>
      <c r="C216" s="9"/>
      <c r="D216" s="17" t="s">
        <v>8</v>
      </c>
      <c r="E216" s="21"/>
      <c r="F216" s="11"/>
      <c r="G216" s="20"/>
      <c r="H216" s="17" t="s">
        <v>9</v>
      </c>
      <c r="I216" s="21"/>
      <c r="J216" s="21"/>
      <c r="K216" s="22"/>
      <c r="L216" s="12"/>
      <c r="M216" s="12"/>
      <c r="N216" s="12"/>
      <c r="O216" s="14">
        <f t="shared" si="14"/>
        <v>0</v>
      </c>
      <c r="P216" s="13">
        <f t="shared" si="15"/>
      </c>
      <c r="Q216" s="13"/>
      <c r="S216" s="15"/>
    </row>
    <row r="217" spans="1:19" s="7" customFormat="1" ht="15.75" customHeight="1">
      <c r="A217" s="11"/>
      <c r="B217" s="8"/>
      <c r="C217" s="9"/>
      <c r="D217" s="17" t="s">
        <v>8</v>
      </c>
      <c r="E217" s="21"/>
      <c r="F217" s="11"/>
      <c r="G217" s="20"/>
      <c r="H217" s="17" t="s">
        <v>9</v>
      </c>
      <c r="I217" s="21"/>
      <c r="J217" s="21"/>
      <c r="K217" s="22"/>
      <c r="L217" s="12"/>
      <c r="M217" s="12"/>
      <c r="N217" s="12"/>
      <c r="O217" s="14">
        <f t="shared" si="14"/>
        <v>0</v>
      </c>
      <c r="P217" s="13">
        <f t="shared" si="15"/>
      </c>
      <c r="Q217" s="13"/>
      <c r="S217" s="15"/>
    </row>
    <row r="218" spans="1:19" s="7" customFormat="1" ht="15.75" customHeight="1">
      <c r="A218" s="11"/>
      <c r="B218" s="8"/>
      <c r="C218" s="9"/>
      <c r="D218" s="17" t="s">
        <v>8</v>
      </c>
      <c r="E218" s="21"/>
      <c r="F218" s="11"/>
      <c r="G218" s="20"/>
      <c r="H218" s="17" t="s">
        <v>9</v>
      </c>
      <c r="I218" s="21"/>
      <c r="J218" s="21"/>
      <c r="K218" s="22"/>
      <c r="L218" s="12"/>
      <c r="M218" s="12"/>
      <c r="N218" s="12"/>
      <c r="O218" s="14">
        <f t="shared" si="14"/>
        <v>0</v>
      </c>
      <c r="P218" s="13">
        <f t="shared" si="15"/>
      </c>
      <c r="Q218" s="13"/>
      <c r="S218" s="15"/>
    </row>
    <row r="219" spans="1:19" s="7" customFormat="1" ht="15.75" customHeight="1">
      <c r="A219" s="11"/>
      <c r="B219" s="8"/>
      <c r="C219" s="9"/>
      <c r="D219" s="17" t="s">
        <v>8</v>
      </c>
      <c r="E219" s="21"/>
      <c r="F219" s="11"/>
      <c r="G219" s="20"/>
      <c r="H219" s="17" t="s">
        <v>9</v>
      </c>
      <c r="I219" s="21"/>
      <c r="J219" s="21"/>
      <c r="K219" s="22"/>
      <c r="L219" s="12"/>
      <c r="M219" s="12"/>
      <c r="N219" s="12"/>
      <c r="O219" s="14">
        <f t="shared" si="14"/>
        <v>0</v>
      </c>
      <c r="P219" s="13">
        <f t="shared" si="15"/>
      </c>
      <c r="Q219" s="13"/>
      <c r="S219" s="15"/>
    </row>
    <row r="220" spans="1:19" s="7" customFormat="1" ht="15.75" customHeight="1">
      <c r="A220" s="11"/>
      <c r="B220" s="8"/>
      <c r="C220" s="9"/>
      <c r="D220" s="17" t="s">
        <v>8</v>
      </c>
      <c r="E220" s="21"/>
      <c r="F220" s="11"/>
      <c r="G220" s="20"/>
      <c r="H220" s="17" t="s">
        <v>9</v>
      </c>
      <c r="I220" s="21"/>
      <c r="J220" s="21"/>
      <c r="K220" s="22"/>
      <c r="L220" s="12"/>
      <c r="M220" s="12"/>
      <c r="N220" s="12"/>
      <c r="O220" s="14">
        <f t="shared" si="14"/>
        <v>0</v>
      </c>
      <c r="P220" s="13">
        <f t="shared" si="15"/>
      </c>
      <c r="Q220" s="13"/>
      <c r="S220" s="15"/>
    </row>
    <row r="221" spans="1:19" s="7" customFormat="1" ht="15.75" customHeight="1">
      <c r="A221" s="11"/>
      <c r="B221" s="8"/>
      <c r="C221" s="9"/>
      <c r="D221" s="17" t="s">
        <v>8</v>
      </c>
      <c r="E221" s="21"/>
      <c r="F221" s="11"/>
      <c r="G221" s="20"/>
      <c r="H221" s="17" t="s">
        <v>9</v>
      </c>
      <c r="I221" s="21"/>
      <c r="J221" s="21"/>
      <c r="K221" s="22"/>
      <c r="L221" s="12"/>
      <c r="M221" s="12"/>
      <c r="N221" s="12"/>
      <c r="O221" s="14">
        <f t="shared" si="14"/>
        <v>0</v>
      </c>
      <c r="P221" s="13">
        <f t="shared" si="15"/>
      </c>
      <c r="Q221" s="13"/>
      <c r="S221" s="15"/>
    </row>
    <row r="222" spans="1:19" s="7" customFormat="1" ht="15.75" customHeight="1">
      <c r="A222" s="11"/>
      <c r="B222" s="8"/>
      <c r="C222" s="9"/>
      <c r="D222" s="17" t="s">
        <v>8</v>
      </c>
      <c r="E222" s="21"/>
      <c r="F222" s="11"/>
      <c r="G222" s="20"/>
      <c r="H222" s="17" t="s">
        <v>9</v>
      </c>
      <c r="I222" s="21"/>
      <c r="J222" s="21"/>
      <c r="K222" s="22"/>
      <c r="L222" s="12"/>
      <c r="M222" s="12"/>
      <c r="N222" s="12"/>
      <c r="O222" s="14">
        <f t="shared" si="14"/>
        <v>0</v>
      </c>
      <c r="P222" s="13">
        <f t="shared" si="15"/>
      </c>
      <c r="Q222" s="13"/>
      <c r="S222" s="15"/>
    </row>
    <row r="223" spans="1:19" s="7" customFormat="1" ht="15.75" customHeight="1">
      <c r="A223" s="11"/>
      <c r="B223" s="8"/>
      <c r="C223" s="9"/>
      <c r="D223" s="17" t="s">
        <v>8</v>
      </c>
      <c r="E223" s="21"/>
      <c r="F223" s="11"/>
      <c r="G223" s="20"/>
      <c r="H223" s="17" t="s">
        <v>9</v>
      </c>
      <c r="I223" s="21"/>
      <c r="J223" s="21"/>
      <c r="K223" s="22"/>
      <c r="L223" s="12"/>
      <c r="M223" s="12"/>
      <c r="N223" s="12"/>
      <c r="O223" s="14">
        <f t="shared" si="14"/>
        <v>0</v>
      </c>
      <c r="P223" s="13">
        <f t="shared" si="15"/>
      </c>
      <c r="Q223" s="13"/>
      <c r="S223" s="15"/>
    </row>
    <row r="224" spans="1:19" s="7" customFormat="1" ht="15.75" customHeight="1">
      <c r="A224" s="11"/>
      <c r="B224" s="8"/>
      <c r="C224" s="9"/>
      <c r="D224" s="17" t="s">
        <v>8</v>
      </c>
      <c r="E224" s="21"/>
      <c r="F224" s="11"/>
      <c r="G224" s="20"/>
      <c r="H224" s="17" t="s">
        <v>9</v>
      </c>
      <c r="I224" s="21"/>
      <c r="J224" s="21"/>
      <c r="K224" s="22"/>
      <c r="L224" s="12"/>
      <c r="M224" s="12"/>
      <c r="N224" s="12"/>
      <c r="O224" s="14">
        <f t="shared" si="14"/>
        <v>0</v>
      </c>
      <c r="P224" s="13">
        <f t="shared" si="15"/>
      </c>
      <c r="Q224" s="13"/>
      <c r="S224" s="15"/>
    </row>
    <row r="225" spans="1:19" s="7" customFormat="1" ht="15.75" customHeight="1">
      <c r="A225" s="11"/>
      <c r="B225" s="8"/>
      <c r="C225" s="9"/>
      <c r="D225" s="17" t="s">
        <v>8</v>
      </c>
      <c r="E225" s="21"/>
      <c r="F225" s="11"/>
      <c r="G225" s="20"/>
      <c r="H225" s="17" t="s">
        <v>9</v>
      </c>
      <c r="I225" s="21"/>
      <c r="J225" s="21"/>
      <c r="K225" s="22"/>
      <c r="L225" s="12"/>
      <c r="M225" s="12"/>
      <c r="N225" s="12"/>
      <c r="O225" s="14">
        <f t="shared" si="14"/>
        <v>0</v>
      </c>
      <c r="P225" s="13">
        <f t="shared" si="15"/>
      </c>
      <c r="Q225" s="13"/>
      <c r="S225" s="15"/>
    </row>
    <row r="226" spans="1:19" s="7" customFormat="1" ht="15.75" customHeight="1">
      <c r="A226" s="11"/>
      <c r="B226" s="8"/>
      <c r="C226" s="9"/>
      <c r="D226" s="17" t="s">
        <v>8</v>
      </c>
      <c r="E226" s="21"/>
      <c r="F226" s="11"/>
      <c r="G226" s="20"/>
      <c r="H226" s="17" t="s">
        <v>9</v>
      </c>
      <c r="I226" s="21"/>
      <c r="J226" s="21"/>
      <c r="K226" s="22"/>
      <c r="L226" s="12"/>
      <c r="M226" s="12"/>
      <c r="N226" s="12"/>
      <c r="O226" s="14">
        <f t="shared" si="14"/>
        <v>0</v>
      </c>
      <c r="P226" s="13">
        <f t="shared" si="15"/>
      </c>
      <c r="Q226" s="13"/>
      <c r="S226" s="15"/>
    </row>
    <row r="227" spans="1:19" s="7" customFormat="1" ht="15.75" customHeight="1">
      <c r="A227" s="11"/>
      <c r="B227" s="8"/>
      <c r="C227" s="9"/>
      <c r="D227" s="17" t="s">
        <v>8</v>
      </c>
      <c r="E227" s="21"/>
      <c r="F227" s="11"/>
      <c r="G227" s="20"/>
      <c r="H227" s="17" t="s">
        <v>9</v>
      </c>
      <c r="I227" s="21"/>
      <c r="J227" s="21"/>
      <c r="K227" s="22"/>
      <c r="L227" s="12"/>
      <c r="M227" s="12"/>
      <c r="N227" s="12"/>
      <c r="O227" s="14">
        <f t="shared" si="14"/>
        <v>0</v>
      </c>
      <c r="P227" s="13">
        <f t="shared" si="15"/>
      </c>
      <c r="Q227" s="13"/>
      <c r="S227" s="15"/>
    </row>
    <row r="228" spans="1:19" s="7" customFormat="1" ht="15.75" customHeight="1">
      <c r="A228" s="11"/>
      <c r="B228" s="8"/>
      <c r="C228" s="9"/>
      <c r="D228" s="17" t="s">
        <v>8</v>
      </c>
      <c r="E228" s="21"/>
      <c r="F228" s="11"/>
      <c r="G228" s="20"/>
      <c r="H228" s="17" t="s">
        <v>9</v>
      </c>
      <c r="I228" s="21"/>
      <c r="J228" s="21"/>
      <c r="K228" s="22"/>
      <c r="L228" s="12"/>
      <c r="M228" s="12"/>
      <c r="N228" s="12"/>
      <c r="O228" s="14">
        <f t="shared" si="14"/>
        <v>0</v>
      </c>
      <c r="P228" s="13">
        <f t="shared" si="15"/>
      </c>
      <c r="Q228" s="13"/>
      <c r="S228" s="15"/>
    </row>
    <row r="229" spans="1:19" s="7" customFormat="1" ht="15.75" customHeight="1">
      <c r="A229" s="11"/>
      <c r="B229" s="8"/>
      <c r="C229" s="9"/>
      <c r="D229" s="17" t="s">
        <v>8</v>
      </c>
      <c r="E229" s="21"/>
      <c r="F229" s="11"/>
      <c r="G229" s="20"/>
      <c r="H229" s="17" t="s">
        <v>9</v>
      </c>
      <c r="I229" s="21"/>
      <c r="J229" s="21"/>
      <c r="K229" s="22"/>
      <c r="L229" s="12"/>
      <c r="M229" s="12"/>
      <c r="N229" s="12"/>
      <c r="O229" s="14">
        <f t="shared" si="14"/>
        <v>0</v>
      </c>
      <c r="P229" s="13">
        <f t="shared" si="15"/>
      </c>
      <c r="Q229" s="13"/>
      <c r="S229" s="15"/>
    </row>
    <row r="230" spans="1:19" s="7" customFormat="1" ht="15.75" customHeight="1">
      <c r="A230" s="11"/>
      <c r="B230" s="8"/>
      <c r="C230" s="9"/>
      <c r="D230" s="17" t="s">
        <v>8</v>
      </c>
      <c r="E230" s="21"/>
      <c r="F230" s="11"/>
      <c r="G230" s="20"/>
      <c r="H230" s="17" t="s">
        <v>9</v>
      </c>
      <c r="I230" s="21"/>
      <c r="J230" s="21"/>
      <c r="K230" s="22"/>
      <c r="L230" s="12"/>
      <c r="M230" s="12"/>
      <c r="N230" s="12"/>
      <c r="O230" s="14">
        <f t="shared" si="14"/>
        <v>0</v>
      </c>
      <c r="P230" s="13">
        <f t="shared" si="15"/>
      </c>
      <c r="Q230" s="13"/>
      <c r="S230" s="15"/>
    </row>
    <row r="231" spans="1:19" s="7" customFormat="1" ht="15.75" customHeight="1">
      <c r="A231" s="11"/>
      <c r="B231" s="8"/>
      <c r="C231" s="9"/>
      <c r="D231" s="17" t="s">
        <v>8</v>
      </c>
      <c r="E231" s="21"/>
      <c r="F231" s="11"/>
      <c r="G231" s="20"/>
      <c r="H231" s="17" t="s">
        <v>9</v>
      </c>
      <c r="I231" s="21"/>
      <c r="J231" s="21"/>
      <c r="K231" s="22"/>
      <c r="L231" s="12"/>
      <c r="M231" s="12"/>
      <c r="N231" s="12"/>
      <c r="O231" s="14">
        <f t="shared" si="14"/>
        <v>0</v>
      </c>
      <c r="P231" s="13">
        <f t="shared" si="15"/>
      </c>
      <c r="Q231" s="13"/>
      <c r="S231" s="15"/>
    </row>
    <row r="232" spans="1:19" s="7" customFormat="1" ht="15.75" customHeight="1">
      <c r="A232" s="11"/>
      <c r="B232" s="8"/>
      <c r="C232" s="9"/>
      <c r="D232" s="17" t="s">
        <v>8</v>
      </c>
      <c r="E232" s="21"/>
      <c r="F232" s="11"/>
      <c r="G232" s="20"/>
      <c r="H232" s="17" t="s">
        <v>9</v>
      </c>
      <c r="I232" s="21"/>
      <c r="J232" s="21"/>
      <c r="K232" s="22"/>
      <c r="L232" s="12"/>
      <c r="M232" s="12"/>
      <c r="N232" s="12"/>
      <c r="O232" s="14">
        <f t="shared" si="14"/>
        <v>0</v>
      </c>
      <c r="P232" s="13">
        <f t="shared" si="15"/>
      </c>
      <c r="Q232" s="13"/>
      <c r="S232" s="15"/>
    </row>
    <row r="233" spans="1:19" s="7" customFormat="1" ht="15.75" customHeight="1">
      <c r="A233" s="11"/>
      <c r="B233" s="8"/>
      <c r="C233" s="9"/>
      <c r="D233" s="17" t="s">
        <v>8</v>
      </c>
      <c r="E233" s="21"/>
      <c r="F233" s="11"/>
      <c r="G233" s="20"/>
      <c r="H233" s="17" t="s">
        <v>9</v>
      </c>
      <c r="I233" s="21"/>
      <c r="J233" s="21"/>
      <c r="K233" s="22"/>
      <c r="L233" s="12"/>
      <c r="M233" s="12"/>
      <c r="N233" s="12"/>
      <c r="O233" s="14">
        <f t="shared" si="14"/>
        <v>0</v>
      </c>
      <c r="P233" s="13">
        <f t="shared" si="15"/>
      </c>
      <c r="Q233" s="13"/>
      <c r="S233" s="15"/>
    </row>
    <row r="234" spans="1:19" s="7" customFormat="1" ht="15.75" customHeight="1">
      <c r="A234" s="11"/>
      <c r="B234" s="8"/>
      <c r="C234" s="9"/>
      <c r="D234" s="17" t="s">
        <v>8</v>
      </c>
      <c r="E234" s="21"/>
      <c r="F234" s="11"/>
      <c r="G234" s="20"/>
      <c r="H234" s="17" t="s">
        <v>9</v>
      </c>
      <c r="I234" s="21"/>
      <c r="J234" s="21"/>
      <c r="K234" s="22"/>
      <c r="L234" s="12"/>
      <c r="M234" s="12"/>
      <c r="N234" s="12"/>
      <c r="O234" s="14">
        <f t="shared" si="14"/>
        <v>0</v>
      </c>
      <c r="P234" s="13">
        <f t="shared" si="15"/>
      </c>
      <c r="Q234" s="13"/>
      <c r="S234" s="15"/>
    </row>
    <row r="235" spans="1:19" s="7" customFormat="1" ht="15.75" customHeight="1">
      <c r="A235" s="11"/>
      <c r="B235" s="8"/>
      <c r="C235" s="9"/>
      <c r="D235" s="17" t="s">
        <v>8</v>
      </c>
      <c r="E235" s="21"/>
      <c r="F235" s="11"/>
      <c r="G235" s="20"/>
      <c r="H235" s="17" t="s">
        <v>9</v>
      </c>
      <c r="I235" s="21"/>
      <c r="J235" s="21"/>
      <c r="K235" s="22"/>
      <c r="L235" s="12"/>
      <c r="M235" s="12"/>
      <c r="N235" s="12"/>
      <c r="O235" s="14">
        <f t="shared" si="14"/>
        <v>0</v>
      </c>
      <c r="P235" s="13">
        <f t="shared" si="15"/>
      </c>
      <c r="Q235" s="13"/>
      <c r="S235" s="15"/>
    </row>
    <row r="236" spans="1:19" s="7" customFormat="1" ht="15.75" customHeight="1">
      <c r="A236" s="11"/>
      <c r="B236" s="8"/>
      <c r="C236" s="9"/>
      <c r="D236" s="17" t="s">
        <v>8</v>
      </c>
      <c r="E236" s="21"/>
      <c r="F236" s="11"/>
      <c r="G236" s="20"/>
      <c r="H236" s="17" t="s">
        <v>9</v>
      </c>
      <c r="I236" s="21"/>
      <c r="J236" s="21"/>
      <c r="K236" s="22"/>
      <c r="L236" s="12"/>
      <c r="M236" s="12"/>
      <c r="N236" s="12"/>
      <c r="O236" s="14">
        <f t="shared" si="14"/>
        <v>0</v>
      </c>
      <c r="P236" s="13">
        <f t="shared" si="15"/>
      </c>
      <c r="Q236" s="13"/>
      <c r="S236" s="15"/>
    </row>
    <row r="237" spans="1:19" s="7" customFormat="1" ht="15.75" customHeight="1">
      <c r="A237" s="11"/>
      <c r="B237" s="8"/>
      <c r="C237" s="9"/>
      <c r="D237" s="17" t="s">
        <v>8</v>
      </c>
      <c r="E237" s="21"/>
      <c r="F237" s="11"/>
      <c r="G237" s="20"/>
      <c r="H237" s="17" t="s">
        <v>9</v>
      </c>
      <c r="I237" s="21"/>
      <c r="J237" s="21"/>
      <c r="K237" s="22"/>
      <c r="L237" s="12"/>
      <c r="M237" s="12"/>
      <c r="N237" s="12"/>
      <c r="O237" s="14">
        <f t="shared" si="14"/>
        <v>0</v>
      </c>
      <c r="P237" s="13">
        <f t="shared" si="15"/>
      </c>
      <c r="Q237" s="13"/>
      <c r="S237" s="15"/>
    </row>
    <row r="238" spans="1:19" s="7" customFormat="1" ht="15.75" customHeight="1">
      <c r="A238" s="11"/>
      <c r="B238" s="8"/>
      <c r="C238" s="9"/>
      <c r="D238" s="17" t="s">
        <v>8</v>
      </c>
      <c r="E238" s="21"/>
      <c r="F238" s="11"/>
      <c r="G238" s="20"/>
      <c r="H238" s="17" t="s">
        <v>9</v>
      </c>
      <c r="I238" s="21"/>
      <c r="J238" s="21"/>
      <c r="K238" s="22"/>
      <c r="L238" s="12"/>
      <c r="M238" s="12"/>
      <c r="N238" s="12"/>
      <c r="O238" s="14">
        <f t="shared" si="14"/>
        <v>0</v>
      </c>
      <c r="P238" s="13">
        <f t="shared" si="15"/>
      </c>
      <c r="Q238" s="13"/>
      <c r="S238" s="15"/>
    </row>
    <row r="239" spans="1:19" s="7" customFormat="1" ht="15.75" customHeight="1">
      <c r="A239" s="11"/>
      <c r="B239" s="8"/>
      <c r="C239" s="9"/>
      <c r="D239" s="17" t="s">
        <v>8</v>
      </c>
      <c r="E239" s="21"/>
      <c r="F239" s="11"/>
      <c r="G239" s="20"/>
      <c r="H239" s="17" t="s">
        <v>9</v>
      </c>
      <c r="I239" s="21"/>
      <c r="J239" s="21"/>
      <c r="K239" s="22"/>
      <c r="L239" s="12"/>
      <c r="M239" s="12"/>
      <c r="N239" s="12"/>
      <c r="O239" s="14">
        <f t="shared" si="14"/>
        <v>0</v>
      </c>
      <c r="P239" s="13">
        <f t="shared" si="15"/>
      </c>
      <c r="Q239" s="13"/>
      <c r="S239" s="15"/>
    </row>
    <row r="240" spans="1:19" s="7" customFormat="1" ht="15.75" customHeight="1">
      <c r="A240" s="11"/>
      <c r="B240" s="8"/>
      <c r="C240" s="9"/>
      <c r="D240" s="17" t="s">
        <v>8</v>
      </c>
      <c r="E240" s="21"/>
      <c r="F240" s="11"/>
      <c r="G240" s="20"/>
      <c r="H240" s="17" t="s">
        <v>9</v>
      </c>
      <c r="I240" s="21"/>
      <c r="J240" s="21"/>
      <c r="K240" s="22"/>
      <c r="L240" s="12"/>
      <c r="M240" s="12"/>
      <c r="N240" s="12"/>
      <c r="O240" s="14">
        <f t="shared" si="14"/>
        <v>0</v>
      </c>
      <c r="P240" s="13">
        <f t="shared" si="15"/>
      </c>
      <c r="Q240" s="13"/>
      <c r="S240" s="15"/>
    </row>
    <row r="241" spans="1:19" s="7" customFormat="1" ht="15.75" customHeight="1">
      <c r="A241" s="11"/>
      <c r="B241" s="8"/>
      <c r="C241" s="9"/>
      <c r="D241" s="17" t="s">
        <v>8</v>
      </c>
      <c r="E241" s="21"/>
      <c r="F241" s="11"/>
      <c r="G241" s="20"/>
      <c r="H241" s="17" t="s">
        <v>9</v>
      </c>
      <c r="I241" s="21"/>
      <c r="J241" s="21"/>
      <c r="K241" s="22"/>
      <c r="L241" s="12"/>
      <c r="M241" s="12"/>
      <c r="N241" s="12"/>
      <c r="O241" s="14">
        <f t="shared" si="14"/>
        <v>0</v>
      </c>
      <c r="P241" s="13">
        <f t="shared" si="15"/>
      </c>
      <c r="Q241" s="13"/>
      <c r="S241" s="15"/>
    </row>
    <row r="242" spans="1:19" s="7" customFormat="1" ht="15.75" customHeight="1">
      <c r="A242" s="11"/>
      <c r="B242" s="8"/>
      <c r="C242" s="9"/>
      <c r="D242" s="17" t="s">
        <v>8</v>
      </c>
      <c r="E242" s="21"/>
      <c r="F242" s="11"/>
      <c r="G242" s="20"/>
      <c r="H242" s="17" t="s">
        <v>9</v>
      </c>
      <c r="I242" s="21"/>
      <c r="J242" s="21"/>
      <c r="K242" s="22"/>
      <c r="L242" s="12"/>
      <c r="M242" s="12"/>
      <c r="N242" s="12"/>
      <c r="O242" s="14">
        <f t="shared" si="14"/>
        <v>0</v>
      </c>
      <c r="P242" s="13">
        <f t="shared" si="15"/>
      </c>
      <c r="Q242" s="13"/>
      <c r="S242" s="15"/>
    </row>
    <row r="243" spans="1:19" s="7" customFormat="1" ht="15.75" customHeight="1">
      <c r="A243" s="11"/>
      <c r="B243" s="8"/>
      <c r="C243" s="9"/>
      <c r="D243" s="17" t="s">
        <v>8</v>
      </c>
      <c r="E243" s="21"/>
      <c r="F243" s="11"/>
      <c r="G243" s="20"/>
      <c r="H243" s="17" t="s">
        <v>9</v>
      </c>
      <c r="I243" s="21"/>
      <c r="J243" s="21"/>
      <c r="K243" s="22"/>
      <c r="L243" s="12"/>
      <c r="M243" s="12"/>
      <c r="N243" s="12"/>
      <c r="O243" s="14">
        <f t="shared" si="14"/>
        <v>0</v>
      </c>
      <c r="P243" s="13">
        <f t="shared" si="15"/>
      </c>
      <c r="Q243" s="13"/>
      <c r="S243" s="15"/>
    </row>
    <row r="244" spans="1:19" s="7" customFormat="1" ht="15.75" customHeight="1">
      <c r="A244" s="11"/>
      <c r="B244" s="8"/>
      <c r="C244" s="9"/>
      <c r="D244" s="17" t="s">
        <v>8</v>
      </c>
      <c r="E244" s="21"/>
      <c r="F244" s="11"/>
      <c r="G244" s="20"/>
      <c r="H244" s="17" t="s">
        <v>9</v>
      </c>
      <c r="I244" s="21"/>
      <c r="J244" s="21"/>
      <c r="K244" s="22"/>
      <c r="L244" s="12"/>
      <c r="M244" s="12"/>
      <c r="N244" s="12"/>
      <c r="O244" s="14">
        <f t="shared" si="14"/>
        <v>0</v>
      </c>
      <c r="P244" s="13">
        <f t="shared" si="15"/>
      </c>
      <c r="Q244" s="13"/>
      <c r="S244" s="15"/>
    </row>
    <row r="245" spans="1:19" s="7" customFormat="1" ht="15.75" customHeight="1">
      <c r="A245" s="11"/>
      <c r="B245" s="8"/>
      <c r="C245" s="9"/>
      <c r="D245" s="17" t="s">
        <v>8</v>
      </c>
      <c r="E245" s="21"/>
      <c r="F245" s="11"/>
      <c r="G245" s="20"/>
      <c r="H245" s="17" t="s">
        <v>9</v>
      </c>
      <c r="I245" s="21"/>
      <c r="J245" s="21"/>
      <c r="K245" s="22"/>
      <c r="L245" s="12"/>
      <c r="M245" s="12"/>
      <c r="N245" s="12"/>
      <c r="O245" s="14">
        <f t="shared" si="14"/>
        <v>0</v>
      </c>
      <c r="P245" s="13">
        <f t="shared" si="15"/>
      </c>
      <c r="Q245" s="13"/>
      <c r="S245" s="15"/>
    </row>
    <row r="246" spans="1:19" s="7" customFormat="1" ht="15.75" customHeight="1">
      <c r="A246" s="11"/>
      <c r="B246" s="8"/>
      <c r="C246" s="9"/>
      <c r="D246" s="17" t="s">
        <v>8</v>
      </c>
      <c r="E246" s="21"/>
      <c r="F246" s="11"/>
      <c r="G246" s="20"/>
      <c r="H246" s="17" t="s">
        <v>9</v>
      </c>
      <c r="I246" s="21"/>
      <c r="J246" s="21"/>
      <c r="K246" s="22"/>
      <c r="L246" s="12"/>
      <c r="M246" s="12"/>
      <c r="N246" s="12"/>
      <c r="O246" s="14">
        <f t="shared" si="14"/>
        <v>0</v>
      </c>
      <c r="P246" s="13">
        <f t="shared" si="15"/>
      </c>
      <c r="Q246" s="13"/>
      <c r="S246" s="15"/>
    </row>
    <row r="247" spans="1:19" s="7" customFormat="1" ht="15.75" customHeight="1">
      <c r="A247" s="11"/>
      <c r="B247" s="8"/>
      <c r="C247" s="9"/>
      <c r="D247" s="17" t="s">
        <v>8</v>
      </c>
      <c r="E247" s="21"/>
      <c r="F247" s="11"/>
      <c r="G247" s="20"/>
      <c r="H247" s="17" t="s">
        <v>9</v>
      </c>
      <c r="I247" s="21"/>
      <c r="J247" s="21"/>
      <c r="K247" s="22"/>
      <c r="L247" s="12"/>
      <c r="M247" s="12"/>
      <c r="N247" s="12"/>
      <c r="O247" s="14">
        <f t="shared" si="14"/>
        <v>0</v>
      </c>
      <c r="P247" s="13">
        <f t="shared" si="15"/>
      </c>
      <c r="Q247" s="13"/>
      <c r="S247" s="15"/>
    </row>
    <row r="248" spans="1:19" s="7" customFormat="1" ht="15.75" customHeight="1">
      <c r="A248" s="11"/>
      <c r="B248" s="8"/>
      <c r="C248" s="9"/>
      <c r="D248" s="17" t="s">
        <v>8</v>
      </c>
      <c r="E248" s="21"/>
      <c r="F248" s="11"/>
      <c r="G248" s="20"/>
      <c r="H248" s="17" t="s">
        <v>9</v>
      </c>
      <c r="I248" s="21"/>
      <c r="J248" s="21"/>
      <c r="K248" s="22"/>
      <c r="L248" s="12"/>
      <c r="M248" s="12"/>
      <c r="N248" s="12"/>
      <c r="O248" s="14">
        <f t="shared" si="14"/>
        <v>0</v>
      </c>
      <c r="P248" s="13">
        <f t="shared" si="15"/>
      </c>
      <c r="Q248" s="13"/>
      <c r="S248" s="15"/>
    </row>
    <row r="249" spans="1:19" s="7" customFormat="1" ht="15.75" customHeight="1">
      <c r="A249" s="11"/>
      <c r="B249" s="8"/>
      <c r="C249" s="9"/>
      <c r="D249" s="17" t="s">
        <v>8</v>
      </c>
      <c r="E249" s="21"/>
      <c r="F249" s="11"/>
      <c r="G249" s="20"/>
      <c r="H249" s="17" t="s">
        <v>9</v>
      </c>
      <c r="I249" s="21"/>
      <c r="J249" s="21"/>
      <c r="K249" s="22"/>
      <c r="L249" s="12"/>
      <c r="M249" s="12"/>
      <c r="N249" s="12"/>
      <c r="O249" s="14">
        <f t="shared" si="14"/>
        <v>0</v>
      </c>
      <c r="P249" s="13">
        <f t="shared" si="15"/>
      </c>
      <c r="Q249" s="13"/>
      <c r="S249" s="15"/>
    </row>
    <row r="250" spans="1:19" s="7" customFormat="1" ht="15.75" customHeight="1">
      <c r="A250" s="11"/>
      <c r="B250" s="8"/>
      <c r="C250" s="9"/>
      <c r="D250" s="17" t="s">
        <v>8</v>
      </c>
      <c r="E250" s="21"/>
      <c r="F250" s="11"/>
      <c r="G250" s="20"/>
      <c r="H250" s="17" t="s">
        <v>9</v>
      </c>
      <c r="I250" s="21"/>
      <c r="J250" s="21"/>
      <c r="K250" s="22"/>
      <c r="L250" s="12"/>
      <c r="M250" s="12"/>
      <c r="N250" s="12"/>
      <c r="O250" s="14">
        <f t="shared" si="14"/>
        <v>0</v>
      </c>
      <c r="P250" s="13">
        <f t="shared" si="15"/>
      </c>
      <c r="Q250" s="13"/>
      <c r="S250" s="15"/>
    </row>
    <row r="251" spans="1:19" s="7" customFormat="1" ht="15.75" customHeight="1">
      <c r="A251" s="11"/>
      <c r="B251" s="8"/>
      <c r="C251" s="9"/>
      <c r="D251" s="17" t="s">
        <v>8</v>
      </c>
      <c r="E251" s="21"/>
      <c r="F251" s="11"/>
      <c r="G251" s="20"/>
      <c r="H251" s="17" t="s">
        <v>9</v>
      </c>
      <c r="I251" s="21"/>
      <c r="J251" s="21"/>
      <c r="K251" s="22"/>
      <c r="L251" s="12"/>
      <c r="M251" s="12"/>
      <c r="N251" s="12"/>
      <c r="O251" s="14">
        <f t="shared" si="14"/>
        <v>0</v>
      </c>
      <c r="P251" s="13">
        <f t="shared" si="15"/>
      </c>
      <c r="Q251" s="13"/>
      <c r="S251" s="15"/>
    </row>
    <row r="252" spans="1:19" s="7" customFormat="1" ht="15.75" customHeight="1">
      <c r="A252" s="11"/>
      <c r="B252" s="8"/>
      <c r="C252" s="9"/>
      <c r="D252" s="17" t="s">
        <v>8</v>
      </c>
      <c r="E252" s="21"/>
      <c r="F252" s="11"/>
      <c r="G252" s="20"/>
      <c r="H252" s="17" t="s">
        <v>9</v>
      </c>
      <c r="I252" s="21"/>
      <c r="J252" s="21"/>
      <c r="K252" s="22"/>
      <c r="L252" s="12"/>
      <c r="M252" s="12"/>
      <c r="N252" s="12"/>
      <c r="O252" s="14">
        <f t="shared" si="14"/>
        <v>0</v>
      </c>
      <c r="P252" s="13">
        <f t="shared" si="15"/>
      </c>
      <c r="Q252" s="13"/>
      <c r="S252" s="15"/>
    </row>
    <row r="253" spans="1:19" s="7" customFormat="1" ht="15.75" customHeight="1">
      <c r="A253" s="11"/>
      <c r="B253" s="8"/>
      <c r="C253" s="9"/>
      <c r="D253" s="17" t="s">
        <v>8</v>
      </c>
      <c r="E253" s="21"/>
      <c r="F253" s="11"/>
      <c r="G253" s="20"/>
      <c r="H253" s="17" t="s">
        <v>9</v>
      </c>
      <c r="I253" s="21"/>
      <c r="J253" s="21"/>
      <c r="K253" s="22"/>
      <c r="L253" s="12"/>
      <c r="M253" s="12"/>
      <c r="N253" s="12"/>
      <c r="O253" s="14">
        <f t="shared" si="14"/>
        <v>0</v>
      </c>
      <c r="P253" s="13">
        <f t="shared" si="15"/>
      </c>
      <c r="Q253" s="13"/>
      <c r="S253" s="15"/>
    </row>
    <row r="254" spans="1:19" s="7" customFormat="1" ht="15.75" customHeight="1">
      <c r="A254" s="11"/>
      <c r="B254" s="8"/>
      <c r="C254" s="9"/>
      <c r="D254" s="17" t="s">
        <v>8</v>
      </c>
      <c r="E254" s="21"/>
      <c r="F254" s="11"/>
      <c r="G254" s="20"/>
      <c r="H254" s="17" t="s">
        <v>9</v>
      </c>
      <c r="I254" s="21"/>
      <c r="J254" s="21"/>
      <c r="K254" s="22"/>
      <c r="L254" s="12"/>
      <c r="M254" s="12"/>
      <c r="N254" s="12"/>
      <c r="O254" s="14">
        <f t="shared" si="14"/>
        <v>0</v>
      </c>
      <c r="P254" s="13">
        <f t="shared" si="15"/>
      </c>
      <c r="Q254" s="13"/>
      <c r="S254" s="15"/>
    </row>
    <row r="255" spans="1:19" s="7" customFormat="1" ht="15.75" customHeight="1">
      <c r="A255" s="11"/>
      <c r="B255" s="8"/>
      <c r="C255" s="9"/>
      <c r="D255" s="17" t="s">
        <v>8</v>
      </c>
      <c r="E255" s="21"/>
      <c r="F255" s="11"/>
      <c r="G255" s="20"/>
      <c r="H255" s="17" t="s">
        <v>9</v>
      </c>
      <c r="I255" s="21"/>
      <c r="J255" s="21"/>
      <c r="K255" s="22"/>
      <c r="L255" s="12"/>
      <c r="M255" s="12"/>
      <c r="N255" s="12"/>
      <c r="O255" s="14">
        <f t="shared" si="14"/>
        <v>0</v>
      </c>
      <c r="P255" s="13">
        <f t="shared" si="15"/>
      </c>
      <c r="Q255" s="13"/>
      <c r="S255" s="15"/>
    </row>
    <row r="256" spans="1:19" s="7" customFormat="1" ht="15.75" customHeight="1">
      <c r="A256" s="11"/>
      <c r="B256" s="8"/>
      <c r="C256" s="9"/>
      <c r="D256" s="17" t="s">
        <v>8</v>
      </c>
      <c r="E256" s="21"/>
      <c r="F256" s="11"/>
      <c r="G256" s="20"/>
      <c r="H256" s="17" t="s">
        <v>9</v>
      </c>
      <c r="I256" s="21"/>
      <c r="J256" s="21"/>
      <c r="K256" s="22"/>
      <c r="L256" s="12"/>
      <c r="M256" s="12"/>
      <c r="N256" s="12"/>
      <c r="O256" s="14">
        <f t="shared" si="14"/>
        <v>0</v>
      </c>
      <c r="P256" s="13">
        <f t="shared" si="15"/>
      </c>
      <c r="Q256" s="13"/>
      <c r="S256" s="15"/>
    </row>
    <row r="257" spans="1:19" s="7" customFormat="1" ht="15.75" customHeight="1">
      <c r="A257" s="11"/>
      <c r="B257" s="8"/>
      <c r="C257" s="9"/>
      <c r="D257" s="17" t="s">
        <v>8</v>
      </c>
      <c r="E257" s="21"/>
      <c r="F257" s="11"/>
      <c r="G257" s="20"/>
      <c r="H257" s="17" t="s">
        <v>9</v>
      </c>
      <c r="I257" s="21"/>
      <c r="J257" s="21"/>
      <c r="K257" s="22"/>
      <c r="L257" s="12"/>
      <c r="M257" s="12"/>
      <c r="N257" s="12"/>
      <c r="O257" s="14">
        <f t="shared" si="14"/>
        <v>0</v>
      </c>
      <c r="P257" s="13">
        <f t="shared" si="15"/>
      </c>
      <c r="Q257" s="13"/>
      <c r="S257" s="15"/>
    </row>
    <row r="258" spans="1:19" s="7" customFormat="1" ht="15.75" customHeight="1">
      <c r="A258" s="11"/>
      <c r="B258" s="8"/>
      <c r="C258" s="9"/>
      <c r="D258" s="17" t="s">
        <v>8</v>
      </c>
      <c r="E258" s="21"/>
      <c r="F258" s="11"/>
      <c r="G258" s="20"/>
      <c r="H258" s="17" t="s">
        <v>9</v>
      </c>
      <c r="I258" s="21"/>
      <c r="J258" s="21"/>
      <c r="K258" s="22"/>
      <c r="L258" s="12"/>
      <c r="M258" s="12"/>
      <c r="N258" s="12"/>
      <c r="O258" s="14">
        <f t="shared" si="14"/>
        <v>0</v>
      </c>
      <c r="P258" s="13">
        <f t="shared" si="15"/>
      </c>
      <c r="Q258" s="13"/>
      <c r="S258" s="15"/>
    </row>
    <row r="259" spans="1:19" s="7" customFormat="1" ht="15.75" customHeight="1">
      <c r="A259" s="11"/>
      <c r="B259" s="8"/>
      <c r="C259" s="9"/>
      <c r="D259" s="17" t="s">
        <v>8</v>
      </c>
      <c r="E259" s="21"/>
      <c r="F259" s="11"/>
      <c r="G259" s="20"/>
      <c r="H259" s="17" t="s">
        <v>9</v>
      </c>
      <c r="I259" s="21"/>
      <c r="J259" s="21"/>
      <c r="K259" s="22"/>
      <c r="L259" s="12"/>
      <c r="M259" s="12"/>
      <c r="N259" s="12"/>
      <c r="O259" s="14">
        <f t="shared" si="14"/>
        <v>0</v>
      </c>
      <c r="P259" s="13">
        <f t="shared" si="15"/>
      </c>
      <c r="Q259" s="13"/>
      <c r="S259" s="15"/>
    </row>
    <row r="260" spans="1:19" s="7" customFormat="1" ht="15.75" customHeight="1">
      <c r="A260" s="11"/>
      <c r="B260" s="8"/>
      <c r="C260" s="9"/>
      <c r="D260" s="17" t="s">
        <v>8</v>
      </c>
      <c r="E260" s="21"/>
      <c r="F260" s="11"/>
      <c r="G260" s="20"/>
      <c r="H260" s="17" t="s">
        <v>9</v>
      </c>
      <c r="I260" s="21"/>
      <c r="J260" s="21"/>
      <c r="K260" s="22"/>
      <c r="L260" s="12"/>
      <c r="M260" s="12"/>
      <c r="N260" s="12"/>
      <c r="O260" s="14">
        <f t="shared" si="14"/>
        <v>0</v>
      </c>
      <c r="P260" s="13">
        <f t="shared" si="15"/>
      </c>
      <c r="Q260" s="13"/>
      <c r="S260" s="15"/>
    </row>
    <row r="261" spans="1:19" s="7" customFormat="1" ht="15.75" customHeight="1">
      <c r="A261" s="11"/>
      <c r="B261" s="8"/>
      <c r="C261" s="9"/>
      <c r="D261" s="17" t="s">
        <v>8</v>
      </c>
      <c r="E261" s="21"/>
      <c r="F261" s="11"/>
      <c r="G261" s="20"/>
      <c r="H261" s="17" t="s">
        <v>9</v>
      </c>
      <c r="I261" s="21"/>
      <c r="J261" s="21"/>
      <c r="K261" s="22"/>
      <c r="L261" s="12"/>
      <c r="M261" s="12"/>
      <c r="N261" s="12"/>
      <c r="O261" s="14">
        <f t="shared" si="14"/>
        <v>0</v>
      </c>
      <c r="P261" s="13">
        <f t="shared" si="15"/>
      </c>
      <c r="Q261" s="13"/>
      <c r="S261" s="15"/>
    </row>
    <row r="262" spans="1:19" s="7" customFormat="1" ht="15.75" customHeight="1">
      <c r="A262" s="11"/>
      <c r="B262" s="8"/>
      <c r="C262" s="9"/>
      <c r="D262" s="17" t="s">
        <v>8</v>
      </c>
      <c r="E262" s="21"/>
      <c r="F262" s="11"/>
      <c r="G262" s="20"/>
      <c r="H262" s="17" t="s">
        <v>9</v>
      </c>
      <c r="I262" s="21"/>
      <c r="J262" s="21"/>
      <c r="K262" s="22"/>
      <c r="L262" s="12"/>
      <c r="M262" s="12"/>
      <c r="N262" s="12"/>
      <c r="O262" s="14">
        <f t="shared" si="14"/>
        <v>0</v>
      </c>
      <c r="P262" s="13">
        <f t="shared" si="15"/>
      </c>
      <c r="Q262" s="13"/>
      <c r="S262" s="15"/>
    </row>
    <row r="263" spans="1:19" s="7" customFormat="1" ht="15.75" customHeight="1">
      <c r="A263" s="11"/>
      <c r="B263" s="8"/>
      <c r="C263" s="9"/>
      <c r="D263" s="17" t="s">
        <v>8</v>
      </c>
      <c r="E263" s="21"/>
      <c r="F263" s="11"/>
      <c r="G263" s="20"/>
      <c r="H263" s="17" t="s">
        <v>9</v>
      </c>
      <c r="I263" s="21"/>
      <c r="J263" s="21"/>
      <c r="K263" s="22"/>
      <c r="L263" s="12"/>
      <c r="M263" s="12"/>
      <c r="N263" s="12"/>
      <c r="O263" s="14">
        <f aca="true" t="shared" si="16" ref="O263:O326">ROUNDUP($N263*3.2808,0)</f>
        <v>0</v>
      </c>
      <c r="P263" s="13">
        <f t="shared" si="15"/>
      </c>
      <c r="Q263" s="13"/>
      <c r="S263" s="15"/>
    </row>
    <row r="264" spans="1:19" s="7" customFormat="1" ht="15.75" customHeight="1">
      <c r="A264" s="11"/>
      <c r="B264" s="8"/>
      <c r="C264" s="9"/>
      <c r="D264" s="17" t="s">
        <v>8</v>
      </c>
      <c r="E264" s="21"/>
      <c r="F264" s="11"/>
      <c r="G264" s="20"/>
      <c r="H264" s="17" t="s">
        <v>9</v>
      </c>
      <c r="I264" s="21"/>
      <c r="J264" s="21"/>
      <c r="K264" s="22"/>
      <c r="L264" s="12"/>
      <c r="M264" s="12"/>
      <c r="N264" s="12"/>
      <c r="O264" s="14">
        <f t="shared" si="16"/>
        <v>0</v>
      </c>
      <c r="P264" s="13">
        <f aca="true" t="shared" si="17" ref="P264:P327">IF(L264&lt;&gt;"",-L264-$C$2,"")</f>
      </c>
      <c r="Q264" s="13"/>
      <c r="S264" s="15"/>
    </row>
    <row r="265" spans="1:19" s="7" customFormat="1" ht="15.75" customHeight="1">
      <c r="A265" s="11"/>
      <c r="B265" s="8"/>
      <c r="C265" s="9"/>
      <c r="D265" s="17" t="s">
        <v>8</v>
      </c>
      <c r="E265" s="21"/>
      <c r="F265" s="11"/>
      <c r="G265" s="20"/>
      <c r="H265" s="17" t="s">
        <v>9</v>
      </c>
      <c r="I265" s="21"/>
      <c r="J265" s="21"/>
      <c r="K265" s="22"/>
      <c r="L265" s="12"/>
      <c r="M265" s="12"/>
      <c r="N265" s="12"/>
      <c r="O265" s="14">
        <f t="shared" si="16"/>
        <v>0</v>
      </c>
      <c r="P265" s="13">
        <f t="shared" si="17"/>
      </c>
      <c r="Q265" s="13"/>
      <c r="S265" s="15"/>
    </row>
    <row r="266" spans="1:19" s="7" customFormat="1" ht="15.75" customHeight="1">
      <c r="A266" s="11"/>
      <c r="B266" s="8"/>
      <c r="C266" s="9"/>
      <c r="D266" s="17" t="s">
        <v>8</v>
      </c>
      <c r="E266" s="21"/>
      <c r="F266" s="11"/>
      <c r="G266" s="20"/>
      <c r="H266" s="17" t="s">
        <v>9</v>
      </c>
      <c r="I266" s="21"/>
      <c r="J266" s="21"/>
      <c r="K266" s="22"/>
      <c r="L266" s="12"/>
      <c r="M266" s="12"/>
      <c r="N266" s="12"/>
      <c r="O266" s="14">
        <f t="shared" si="16"/>
        <v>0</v>
      </c>
      <c r="P266" s="13">
        <f t="shared" si="17"/>
      </c>
      <c r="Q266" s="13"/>
      <c r="S266" s="15"/>
    </row>
    <row r="267" spans="1:19" s="7" customFormat="1" ht="15.75" customHeight="1">
      <c r="A267" s="11"/>
      <c r="B267" s="8"/>
      <c r="C267" s="9"/>
      <c r="D267" s="17" t="s">
        <v>8</v>
      </c>
      <c r="E267" s="21"/>
      <c r="F267" s="11"/>
      <c r="G267" s="20"/>
      <c r="H267" s="17" t="s">
        <v>9</v>
      </c>
      <c r="I267" s="21"/>
      <c r="J267" s="21"/>
      <c r="K267" s="22"/>
      <c r="L267" s="12"/>
      <c r="M267" s="12"/>
      <c r="N267" s="12"/>
      <c r="O267" s="14">
        <f t="shared" si="16"/>
        <v>0</v>
      </c>
      <c r="P267" s="13">
        <f t="shared" si="17"/>
      </c>
      <c r="Q267" s="13"/>
      <c r="S267" s="15"/>
    </row>
    <row r="268" spans="1:19" s="7" customFormat="1" ht="15.75" customHeight="1">
      <c r="A268" s="11"/>
      <c r="B268" s="8"/>
      <c r="C268" s="9"/>
      <c r="D268" s="17" t="s">
        <v>8</v>
      </c>
      <c r="E268" s="21"/>
      <c r="F268" s="11"/>
      <c r="G268" s="20"/>
      <c r="H268" s="17" t="s">
        <v>9</v>
      </c>
      <c r="I268" s="21"/>
      <c r="J268" s="21"/>
      <c r="K268" s="22"/>
      <c r="L268" s="12"/>
      <c r="M268" s="12"/>
      <c r="N268" s="12"/>
      <c r="O268" s="14">
        <f t="shared" si="16"/>
        <v>0</v>
      </c>
      <c r="P268" s="13">
        <f t="shared" si="17"/>
      </c>
      <c r="Q268" s="13"/>
      <c r="S268" s="15"/>
    </row>
    <row r="269" spans="1:19" s="7" customFormat="1" ht="15.75" customHeight="1">
      <c r="A269" s="11"/>
      <c r="B269" s="8"/>
      <c r="C269" s="9"/>
      <c r="D269" s="17" t="s">
        <v>8</v>
      </c>
      <c r="E269" s="21"/>
      <c r="F269" s="11"/>
      <c r="G269" s="20"/>
      <c r="H269" s="17" t="s">
        <v>9</v>
      </c>
      <c r="I269" s="21"/>
      <c r="J269" s="21"/>
      <c r="K269" s="22"/>
      <c r="L269" s="12"/>
      <c r="M269" s="12"/>
      <c r="N269" s="12"/>
      <c r="O269" s="14">
        <f t="shared" si="16"/>
        <v>0</v>
      </c>
      <c r="P269" s="13">
        <f t="shared" si="17"/>
      </c>
      <c r="Q269" s="13"/>
      <c r="S269" s="15"/>
    </row>
    <row r="270" spans="1:19" s="7" customFormat="1" ht="15.75" customHeight="1">
      <c r="A270" s="11"/>
      <c r="B270" s="8"/>
      <c r="C270" s="9"/>
      <c r="D270" s="17" t="s">
        <v>8</v>
      </c>
      <c r="E270" s="21"/>
      <c r="F270" s="11"/>
      <c r="G270" s="20"/>
      <c r="H270" s="17" t="s">
        <v>9</v>
      </c>
      <c r="I270" s="21"/>
      <c r="J270" s="21"/>
      <c r="K270" s="22"/>
      <c r="L270" s="12"/>
      <c r="M270" s="12"/>
      <c r="N270" s="12"/>
      <c r="O270" s="14">
        <f t="shared" si="16"/>
        <v>0</v>
      </c>
      <c r="P270" s="13">
        <f t="shared" si="17"/>
      </c>
      <c r="Q270" s="13"/>
      <c r="S270" s="15"/>
    </row>
    <row r="271" spans="1:19" s="7" customFormat="1" ht="15.75" customHeight="1">
      <c r="A271" s="11"/>
      <c r="B271" s="8"/>
      <c r="C271" s="9"/>
      <c r="D271" s="17" t="s">
        <v>8</v>
      </c>
      <c r="E271" s="21"/>
      <c r="F271" s="11"/>
      <c r="G271" s="20"/>
      <c r="H271" s="17" t="s">
        <v>9</v>
      </c>
      <c r="I271" s="21"/>
      <c r="J271" s="21"/>
      <c r="K271" s="22"/>
      <c r="L271" s="12"/>
      <c r="M271" s="12"/>
      <c r="N271" s="12"/>
      <c r="O271" s="14">
        <f t="shared" si="16"/>
        <v>0</v>
      </c>
      <c r="P271" s="13">
        <f t="shared" si="17"/>
      </c>
      <c r="Q271" s="13"/>
      <c r="S271" s="15"/>
    </row>
    <row r="272" spans="1:19" s="7" customFormat="1" ht="15.75" customHeight="1">
      <c r="A272" s="11"/>
      <c r="B272" s="8"/>
      <c r="C272" s="9"/>
      <c r="D272" s="17" t="s">
        <v>8</v>
      </c>
      <c r="E272" s="21"/>
      <c r="F272" s="11"/>
      <c r="G272" s="20"/>
      <c r="H272" s="17" t="s">
        <v>9</v>
      </c>
      <c r="I272" s="21"/>
      <c r="J272" s="21"/>
      <c r="K272" s="22"/>
      <c r="L272" s="12"/>
      <c r="M272" s="12"/>
      <c r="N272" s="12"/>
      <c r="O272" s="14">
        <f t="shared" si="16"/>
        <v>0</v>
      </c>
      <c r="P272" s="13">
        <f t="shared" si="17"/>
      </c>
      <c r="Q272" s="13"/>
      <c r="S272" s="15"/>
    </row>
    <row r="273" spans="1:19" s="7" customFormat="1" ht="15.75" customHeight="1">
      <c r="A273" s="11"/>
      <c r="B273" s="8"/>
      <c r="C273" s="9"/>
      <c r="D273" s="17" t="s">
        <v>8</v>
      </c>
      <c r="E273" s="21"/>
      <c r="F273" s="11"/>
      <c r="G273" s="20"/>
      <c r="H273" s="17" t="s">
        <v>9</v>
      </c>
      <c r="I273" s="21"/>
      <c r="J273" s="21"/>
      <c r="K273" s="22"/>
      <c r="L273" s="12"/>
      <c r="M273" s="12"/>
      <c r="N273" s="12"/>
      <c r="O273" s="14">
        <f t="shared" si="16"/>
        <v>0</v>
      </c>
      <c r="P273" s="13">
        <f t="shared" si="17"/>
      </c>
      <c r="Q273" s="13"/>
      <c r="S273" s="15"/>
    </row>
    <row r="274" spans="1:19" s="7" customFormat="1" ht="15.75" customHeight="1">
      <c r="A274" s="11"/>
      <c r="B274" s="8"/>
      <c r="C274" s="9"/>
      <c r="D274" s="17" t="s">
        <v>8</v>
      </c>
      <c r="E274" s="21"/>
      <c r="F274" s="11"/>
      <c r="G274" s="20"/>
      <c r="H274" s="17" t="s">
        <v>9</v>
      </c>
      <c r="I274" s="21"/>
      <c r="J274" s="21"/>
      <c r="K274" s="22"/>
      <c r="L274" s="12"/>
      <c r="M274" s="12"/>
      <c r="N274" s="12"/>
      <c r="O274" s="14">
        <f t="shared" si="16"/>
        <v>0</v>
      </c>
      <c r="P274" s="13">
        <f t="shared" si="17"/>
      </c>
      <c r="Q274" s="13"/>
      <c r="S274" s="15"/>
    </row>
    <row r="275" spans="1:19" s="7" customFormat="1" ht="15.75" customHeight="1">
      <c r="A275" s="11"/>
      <c r="B275" s="8"/>
      <c r="C275" s="9"/>
      <c r="D275" s="17" t="s">
        <v>8</v>
      </c>
      <c r="E275" s="21"/>
      <c r="F275" s="11"/>
      <c r="G275" s="20"/>
      <c r="H275" s="17" t="s">
        <v>9</v>
      </c>
      <c r="I275" s="21"/>
      <c r="J275" s="21"/>
      <c r="K275" s="22"/>
      <c r="L275" s="12"/>
      <c r="M275" s="12"/>
      <c r="N275" s="12"/>
      <c r="O275" s="14">
        <f t="shared" si="16"/>
        <v>0</v>
      </c>
      <c r="P275" s="13">
        <f t="shared" si="17"/>
      </c>
      <c r="Q275" s="13"/>
      <c r="S275" s="15"/>
    </row>
    <row r="276" spans="1:19" s="7" customFormat="1" ht="15.75" customHeight="1">
      <c r="A276" s="11"/>
      <c r="B276" s="8"/>
      <c r="C276" s="9"/>
      <c r="D276" s="17" t="s">
        <v>8</v>
      </c>
      <c r="E276" s="21"/>
      <c r="F276" s="11"/>
      <c r="G276" s="20"/>
      <c r="H276" s="17" t="s">
        <v>9</v>
      </c>
      <c r="I276" s="21"/>
      <c r="J276" s="21"/>
      <c r="K276" s="22"/>
      <c r="L276" s="12"/>
      <c r="M276" s="12"/>
      <c r="N276" s="12"/>
      <c r="O276" s="14">
        <f t="shared" si="16"/>
        <v>0</v>
      </c>
      <c r="P276" s="13">
        <f t="shared" si="17"/>
      </c>
      <c r="Q276" s="13"/>
      <c r="S276" s="15"/>
    </row>
    <row r="277" spans="1:19" s="7" customFormat="1" ht="15.75" customHeight="1">
      <c r="A277" s="11"/>
      <c r="B277" s="8"/>
      <c r="C277" s="9"/>
      <c r="D277" s="17" t="s">
        <v>8</v>
      </c>
      <c r="E277" s="21"/>
      <c r="F277" s="11"/>
      <c r="G277" s="20"/>
      <c r="H277" s="17" t="s">
        <v>9</v>
      </c>
      <c r="I277" s="21"/>
      <c r="J277" s="21"/>
      <c r="K277" s="22"/>
      <c r="L277" s="12"/>
      <c r="M277" s="12"/>
      <c r="N277" s="12"/>
      <c r="O277" s="14">
        <f t="shared" si="16"/>
        <v>0</v>
      </c>
      <c r="P277" s="13">
        <f t="shared" si="17"/>
      </c>
      <c r="Q277" s="13"/>
      <c r="S277" s="15"/>
    </row>
    <row r="278" spans="1:19" s="7" customFormat="1" ht="15.75" customHeight="1">
      <c r="A278" s="11"/>
      <c r="B278" s="8"/>
      <c r="C278" s="9"/>
      <c r="D278" s="17" t="s">
        <v>8</v>
      </c>
      <c r="E278" s="21"/>
      <c r="F278" s="11"/>
      <c r="G278" s="20"/>
      <c r="H278" s="17" t="s">
        <v>9</v>
      </c>
      <c r="I278" s="21"/>
      <c r="J278" s="21"/>
      <c r="K278" s="22"/>
      <c r="L278" s="12"/>
      <c r="M278" s="12"/>
      <c r="N278" s="12"/>
      <c r="O278" s="14">
        <f t="shared" si="16"/>
        <v>0</v>
      </c>
      <c r="P278" s="13">
        <f t="shared" si="17"/>
      </c>
      <c r="Q278" s="13"/>
      <c r="S278" s="15"/>
    </row>
    <row r="279" spans="1:19" s="7" customFormat="1" ht="15.75" customHeight="1">
      <c r="A279" s="11"/>
      <c r="B279" s="8"/>
      <c r="C279" s="9"/>
      <c r="D279" s="17" t="s">
        <v>8</v>
      </c>
      <c r="E279" s="21"/>
      <c r="F279" s="11"/>
      <c r="G279" s="20"/>
      <c r="H279" s="17" t="s">
        <v>9</v>
      </c>
      <c r="I279" s="21"/>
      <c r="J279" s="21"/>
      <c r="K279" s="22"/>
      <c r="L279" s="12"/>
      <c r="M279" s="12"/>
      <c r="N279" s="12"/>
      <c r="O279" s="14">
        <f t="shared" si="16"/>
        <v>0</v>
      </c>
      <c r="P279" s="13">
        <f t="shared" si="17"/>
      </c>
      <c r="Q279" s="13"/>
      <c r="S279" s="15"/>
    </row>
    <row r="280" spans="1:19" s="7" customFormat="1" ht="15.75" customHeight="1">
      <c r="A280" s="11"/>
      <c r="B280" s="8"/>
      <c r="C280" s="9"/>
      <c r="D280" s="17" t="s">
        <v>8</v>
      </c>
      <c r="E280" s="21"/>
      <c r="F280" s="11"/>
      <c r="G280" s="20"/>
      <c r="H280" s="17" t="s">
        <v>9</v>
      </c>
      <c r="I280" s="21"/>
      <c r="J280" s="21"/>
      <c r="K280" s="22"/>
      <c r="L280" s="12"/>
      <c r="M280" s="12"/>
      <c r="N280" s="12"/>
      <c r="O280" s="14">
        <f t="shared" si="16"/>
        <v>0</v>
      </c>
      <c r="P280" s="13">
        <f t="shared" si="17"/>
      </c>
      <c r="Q280" s="13"/>
      <c r="S280" s="15"/>
    </row>
    <row r="281" spans="1:19" s="7" customFormat="1" ht="15.75" customHeight="1">
      <c r="A281" s="11"/>
      <c r="B281" s="8"/>
      <c r="C281" s="9"/>
      <c r="D281" s="17" t="s">
        <v>8</v>
      </c>
      <c r="E281" s="21"/>
      <c r="F281" s="11"/>
      <c r="G281" s="20"/>
      <c r="H281" s="17" t="s">
        <v>9</v>
      </c>
      <c r="I281" s="21"/>
      <c r="J281" s="21"/>
      <c r="K281" s="22"/>
      <c r="L281" s="12"/>
      <c r="M281" s="12"/>
      <c r="N281" s="12"/>
      <c r="O281" s="14">
        <f t="shared" si="16"/>
        <v>0</v>
      </c>
      <c r="P281" s="13">
        <f t="shared" si="17"/>
      </c>
      <c r="Q281" s="13"/>
      <c r="S281" s="15"/>
    </row>
    <row r="282" spans="1:19" s="7" customFormat="1" ht="15.75" customHeight="1">
      <c r="A282" s="11"/>
      <c r="B282" s="8"/>
      <c r="C282" s="9"/>
      <c r="D282" s="17" t="s">
        <v>8</v>
      </c>
      <c r="E282" s="21"/>
      <c r="F282" s="11"/>
      <c r="G282" s="20"/>
      <c r="H282" s="17" t="s">
        <v>9</v>
      </c>
      <c r="I282" s="21"/>
      <c r="J282" s="21"/>
      <c r="K282" s="22"/>
      <c r="L282" s="12"/>
      <c r="M282" s="12"/>
      <c r="N282" s="12"/>
      <c r="O282" s="14">
        <f t="shared" si="16"/>
        <v>0</v>
      </c>
      <c r="P282" s="13">
        <f t="shared" si="17"/>
      </c>
      <c r="Q282" s="13"/>
      <c r="S282" s="15"/>
    </row>
    <row r="283" spans="1:19" s="7" customFormat="1" ht="15.75" customHeight="1">
      <c r="A283" s="11"/>
      <c r="B283" s="8"/>
      <c r="C283" s="9"/>
      <c r="D283" s="17" t="s">
        <v>8</v>
      </c>
      <c r="E283" s="21"/>
      <c r="F283" s="11"/>
      <c r="G283" s="20"/>
      <c r="H283" s="17" t="s">
        <v>9</v>
      </c>
      <c r="I283" s="21"/>
      <c r="J283" s="21"/>
      <c r="K283" s="22"/>
      <c r="L283" s="12"/>
      <c r="M283" s="12"/>
      <c r="N283" s="12"/>
      <c r="O283" s="14">
        <f t="shared" si="16"/>
        <v>0</v>
      </c>
      <c r="P283" s="13">
        <f t="shared" si="17"/>
      </c>
      <c r="Q283" s="13"/>
      <c r="S283" s="15"/>
    </row>
    <row r="284" spans="1:19" s="7" customFormat="1" ht="15.75" customHeight="1">
      <c r="A284" s="11"/>
      <c r="B284" s="8"/>
      <c r="C284" s="9"/>
      <c r="D284" s="17" t="s">
        <v>8</v>
      </c>
      <c r="E284" s="21"/>
      <c r="F284" s="11"/>
      <c r="G284" s="20"/>
      <c r="H284" s="17" t="s">
        <v>9</v>
      </c>
      <c r="I284" s="21"/>
      <c r="J284" s="21"/>
      <c r="K284" s="22"/>
      <c r="L284" s="12"/>
      <c r="M284" s="12"/>
      <c r="N284" s="12"/>
      <c r="O284" s="14">
        <f t="shared" si="16"/>
        <v>0</v>
      </c>
      <c r="P284" s="13">
        <f t="shared" si="17"/>
      </c>
      <c r="Q284" s="13"/>
      <c r="S284" s="15"/>
    </row>
    <row r="285" spans="1:19" s="7" customFormat="1" ht="15.75" customHeight="1">
      <c r="A285" s="11"/>
      <c r="B285" s="8"/>
      <c r="C285" s="9"/>
      <c r="D285" s="17" t="s">
        <v>8</v>
      </c>
      <c r="E285" s="21"/>
      <c r="F285" s="11"/>
      <c r="G285" s="20"/>
      <c r="H285" s="17" t="s">
        <v>9</v>
      </c>
      <c r="I285" s="21"/>
      <c r="J285" s="21"/>
      <c r="K285" s="22"/>
      <c r="L285" s="12"/>
      <c r="M285" s="12"/>
      <c r="N285" s="12"/>
      <c r="O285" s="14">
        <f t="shared" si="16"/>
        <v>0</v>
      </c>
      <c r="P285" s="13">
        <f t="shared" si="17"/>
      </c>
      <c r="Q285" s="13"/>
      <c r="S285" s="15"/>
    </row>
    <row r="286" spans="1:19" s="7" customFormat="1" ht="15.75" customHeight="1">
      <c r="A286" s="11"/>
      <c r="B286" s="8"/>
      <c r="C286" s="9"/>
      <c r="D286" s="17" t="s">
        <v>8</v>
      </c>
      <c r="E286" s="21"/>
      <c r="F286" s="11"/>
      <c r="G286" s="20"/>
      <c r="H286" s="17" t="s">
        <v>9</v>
      </c>
      <c r="I286" s="21"/>
      <c r="J286" s="21"/>
      <c r="K286" s="22"/>
      <c r="L286" s="12"/>
      <c r="M286" s="12"/>
      <c r="N286" s="12"/>
      <c r="O286" s="14">
        <f t="shared" si="16"/>
        <v>0</v>
      </c>
      <c r="P286" s="13">
        <f t="shared" si="17"/>
      </c>
      <c r="Q286" s="13"/>
      <c r="S286" s="15"/>
    </row>
    <row r="287" spans="1:19" s="7" customFormat="1" ht="15.75" customHeight="1">
      <c r="A287" s="11"/>
      <c r="B287" s="8"/>
      <c r="C287" s="9"/>
      <c r="D287" s="17" t="s">
        <v>8</v>
      </c>
      <c r="E287" s="21"/>
      <c r="F287" s="11"/>
      <c r="G287" s="20"/>
      <c r="H287" s="17" t="s">
        <v>9</v>
      </c>
      <c r="I287" s="21"/>
      <c r="J287" s="21"/>
      <c r="K287" s="22"/>
      <c r="L287" s="12"/>
      <c r="M287" s="12"/>
      <c r="N287" s="12"/>
      <c r="O287" s="14">
        <f t="shared" si="16"/>
        <v>0</v>
      </c>
      <c r="P287" s="13">
        <f t="shared" si="17"/>
      </c>
      <c r="Q287" s="13"/>
      <c r="S287" s="15"/>
    </row>
    <row r="288" spans="1:19" s="7" customFormat="1" ht="15.75" customHeight="1">
      <c r="A288" s="11"/>
      <c r="B288" s="8"/>
      <c r="C288" s="9"/>
      <c r="D288" s="17" t="s">
        <v>8</v>
      </c>
      <c r="E288" s="21"/>
      <c r="F288" s="11"/>
      <c r="G288" s="20"/>
      <c r="H288" s="17" t="s">
        <v>9</v>
      </c>
      <c r="I288" s="21"/>
      <c r="J288" s="21"/>
      <c r="K288" s="22"/>
      <c r="L288" s="12"/>
      <c r="M288" s="12"/>
      <c r="N288" s="12"/>
      <c r="O288" s="14">
        <f t="shared" si="16"/>
        <v>0</v>
      </c>
      <c r="P288" s="13">
        <f t="shared" si="17"/>
      </c>
      <c r="Q288" s="13"/>
      <c r="S288" s="15"/>
    </row>
    <row r="289" spans="1:19" s="7" customFormat="1" ht="15.75" customHeight="1">
      <c r="A289" s="11"/>
      <c r="B289" s="8"/>
      <c r="C289" s="9"/>
      <c r="D289" s="17" t="s">
        <v>8</v>
      </c>
      <c r="E289" s="21"/>
      <c r="F289" s="11"/>
      <c r="G289" s="20"/>
      <c r="H289" s="17" t="s">
        <v>9</v>
      </c>
      <c r="I289" s="21"/>
      <c r="J289" s="21"/>
      <c r="K289" s="22"/>
      <c r="L289" s="12"/>
      <c r="M289" s="12"/>
      <c r="N289" s="12"/>
      <c r="O289" s="14">
        <f t="shared" si="16"/>
        <v>0</v>
      </c>
      <c r="P289" s="13">
        <f t="shared" si="17"/>
      </c>
      <c r="Q289" s="13"/>
      <c r="S289" s="15"/>
    </row>
    <row r="290" spans="1:19" s="7" customFormat="1" ht="15.75" customHeight="1">
      <c r="A290" s="11"/>
      <c r="B290" s="8"/>
      <c r="C290" s="9"/>
      <c r="D290" s="17" t="s">
        <v>8</v>
      </c>
      <c r="E290" s="21"/>
      <c r="F290" s="11"/>
      <c r="G290" s="20"/>
      <c r="H290" s="17" t="s">
        <v>9</v>
      </c>
      <c r="I290" s="21"/>
      <c r="J290" s="21"/>
      <c r="K290" s="22"/>
      <c r="L290" s="12"/>
      <c r="M290" s="12"/>
      <c r="N290" s="12"/>
      <c r="O290" s="14">
        <f t="shared" si="16"/>
        <v>0</v>
      </c>
      <c r="P290" s="13">
        <f t="shared" si="17"/>
      </c>
      <c r="Q290" s="13"/>
      <c r="S290" s="15"/>
    </row>
    <row r="291" spans="1:19" s="7" customFormat="1" ht="15.75" customHeight="1">
      <c r="A291" s="11"/>
      <c r="B291" s="8"/>
      <c r="C291" s="9"/>
      <c r="D291" s="17" t="s">
        <v>8</v>
      </c>
      <c r="E291" s="21"/>
      <c r="F291" s="11"/>
      <c r="G291" s="20"/>
      <c r="H291" s="17" t="s">
        <v>9</v>
      </c>
      <c r="I291" s="21"/>
      <c r="J291" s="21"/>
      <c r="K291" s="22"/>
      <c r="L291" s="12"/>
      <c r="M291" s="12"/>
      <c r="N291" s="12"/>
      <c r="O291" s="14">
        <f t="shared" si="16"/>
        <v>0</v>
      </c>
      <c r="P291" s="13">
        <f t="shared" si="17"/>
      </c>
      <c r="Q291" s="13"/>
      <c r="S291" s="15"/>
    </row>
    <row r="292" spans="1:19" s="7" customFormat="1" ht="15.75" customHeight="1">
      <c r="A292" s="11"/>
      <c r="B292" s="8"/>
      <c r="C292" s="9"/>
      <c r="D292" s="17" t="s">
        <v>8</v>
      </c>
      <c r="E292" s="21"/>
      <c r="F292" s="11"/>
      <c r="G292" s="20"/>
      <c r="H292" s="17" t="s">
        <v>9</v>
      </c>
      <c r="I292" s="21"/>
      <c r="J292" s="21"/>
      <c r="K292" s="22"/>
      <c r="L292" s="12"/>
      <c r="M292" s="12"/>
      <c r="N292" s="12"/>
      <c r="O292" s="14">
        <f t="shared" si="16"/>
        <v>0</v>
      </c>
      <c r="P292" s="13">
        <f t="shared" si="17"/>
      </c>
      <c r="Q292" s="13"/>
      <c r="S292" s="15"/>
    </row>
    <row r="293" spans="1:19" s="7" customFormat="1" ht="15.75" customHeight="1">
      <c r="A293" s="11"/>
      <c r="B293" s="8"/>
      <c r="C293" s="9"/>
      <c r="D293" s="17" t="s">
        <v>8</v>
      </c>
      <c r="E293" s="21"/>
      <c r="F293" s="11"/>
      <c r="G293" s="20"/>
      <c r="H293" s="17" t="s">
        <v>9</v>
      </c>
      <c r="I293" s="21"/>
      <c r="J293" s="21"/>
      <c r="K293" s="22"/>
      <c r="L293" s="12"/>
      <c r="M293" s="12"/>
      <c r="N293" s="12"/>
      <c r="O293" s="14">
        <f t="shared" si="16"/>
        <v>0</v>
      </c>
      <c r="P293" s="13">
        <f t="shared" si="17"/>
      </c>
      <c r="Q293" s="13"/>
      <c r="S293" s="15"/>
    </row>
    <row r="294" spans="1:19" s="7" customFormat="1" ht="15.75" customHeight="1">
      <c r="A294" s="11"/>
      <c r="B294" s="8"/>
      <c r="C294" s="9"/>
      <c r="D294" s="17" t="s">
        <v>8</v>
      </c>
      <c r="E294" s="21"/>
      <c r="F294" s="11"/>
      <c r="G294" s="20"/>
      <c r="H294" s="17" t="s">
        <v>9</v>
      </c>
      <c r="I294" s="21"/>
      <c r="J294" s="21"/>
      <c r="K294" s="22"/>
      <c r="L294" s="12"/>
      <c r="M294" s="12"/>
      <c r="N294" s="12"/>
      <c r="O294" s="14">
        <f t="shared" si="16"/>
        <v>0</v>
      </c>
      <c r="P294" s="13">
        <f t="shared" si="17"/>
      </c>
      <c r="Q294" s="13"/>
      <c r="S294" s="15"/>
    </row>
    <row r="295" spans="1:19" s="7" customFormat="1" ht="15.75" customHeight="1">
      <c r="A295" s="11"/>
      <c r="B295" s="8"/>
      <c r="C295" s="9"/>
      <c r="D295" s="17" t="s">
        <v>8</v>
      </c>
      <c r="E295" s="21"/>
      <c r="F295" s="11"/>
      <c r="G295" s="20"/>
      <c r="H295" s="17" t="s">
        <v>9</v>
      </c>
      <c r="I295" s="21"/>
      <c r="J295" s="21"/>
      <c r="K295" s="22"/>
      <c r="L295" s="12"/>
      <c r="M295" s="12"/>
      <c r="N295" s="12"/>
      <c r="O295" s="14">
        <f t="shared" si="16"/>
        <v>0</v>
      </c>
      <c r="P295" s="13">
        <f t="shared" si="17"/>
      </c>
      <c r="Q295" s="13"/>
      <c r="S295" s="15"/>
    </row>
    <row r="296" spans="1:19" s="7" customFormat="1" ht="15.75" customHeight="1">
      <c r="A296" s="11"/>
      <c r="B296" s="8"/>
      <c r="C296" s="9"/>
      <c r="D296" s="17" t="s">
        <v>8</v>
      </c>
      <c r="E296" s="21"/>
      <c r="F296" s="11"/>
      <c r="G296" s="20"/>
      <c r="H296" s="17" t="s">
        <v>9</v>
      </c>
      <c r="I296" s="21"/>
      <c r="J296" s="21"/>
      <c r="K296" s="22"/>
      <c r="L296" s="12"/>
      <c r="M296" s="12"/>
      <c r="N296" s="12"/>
      <c r="O296" s="14">
        <f t="shared" si="16"/>
        <v>0</v>
      </c>
      <c r="P296" s="13">
        <f t="shared" si="17"/>
      </c>
      <c r="Q296" s="13"/>
      <c r="S296" s="15"/>
    </row>
    <row r="297" spans="1:19" s="7" customFormat="1" ht="15.75" customHeight="1">
      <c r="A297" s="11"/>
      <c r="B297" s="8"/>
      <c r="C297" s="9"/>
      <c r="D297" s="17" t="s">
        <v>8</v>
      </c>
      <c r="E297" s="21"/>
      <c r="F297" s="11"/>
      <c r="G297" s="20"/>
      <c r="H297" s="17" t="s">
        <v>9</v>
      </c>
      <c r="I297" s="21"/>
      <c r="J297" s="21"/>
      <c r="K297" s="22"/>
      <c r="L297" s="12"/>
      <c r="M297" s="12"/>
      <c r="N297" s="12"/>
      <c r="O297" s="14">
        <f t="shared" si="16"/>
        <v>0</v>
      </c>
      <c r="P297" s="13">
        <f t="shared" si="17"/>
      </c>
      <c r="Q297" s="13"/>
      <c r="S297" s="15"/>
    </row>
    <row r="298" spans="1:19" s="7" customFormat="1" ht="15.75" customHeight="1">
      <c r="A298" s="11"/>
      <c r="B298" s="8"/>
      <c r="C298" s="9"/>
      <c r="D298" s="17" t="s">
        <v>8</v>
      </c>
      <c r="E298" s="21"/>
      <c r="F298" s="11"/>
      <c r="G298" s="20"/>
      <c r="H298" s="17" t="s">
        <v>9</v>
      </c>
      <c r="I298" s="21"/>
      <c r="J298" s="21"/>
      <c r="K298" s="22"/>
      <c r="L298" s="12"/>
      <c r="M298" s="12"/>
      <c r="N298" s="12"/>
      <c r="O298" s="14">
        <f t="shared" si="16"/>
        <v>0</v>
      </c>
      <c r="P298" s="13">
        <f t="shared" si="17"/>
      </c>
      <c r="Q298" s="13"/>
      <c r="S298" s="15"/>
    </row>
    <row r="299" spans="1:19" s="7" customFormat="1" ht="15.75" customHeight="1">
      <c r="A299" s="11"/>
      <c r="B299" s="8"/>
      <c r="C299" s="9"/>
      <c r="D299" s="17" t="s">
        <v>8</v>
      </c>
      <c r="E299" s="21"/>
      <c r="F299" s="11"/>
      <c r="G299" s="20"/>
      <c r="H299" s="17" t="s">
        <v>9</v>
      </c>
      <c r="I299" s="21"/>
      <c r="J299" s="21"/>
      <c r="K299" s="22"/>
      <c r="L299" s="12"/>
      <c r="M299" s="12"/>
      <c r="N299" s="12"/>
      <c r="O299" s="14">
        <f t="shared" si="16"/>
        <v>0</v>
      </c>
      <c r="P299" s="13">
        <f t="shared" si="17"/>
      </c>
      <c r="Q299" s="13"/>
      <c r="S299" s="15"/>
    </row>
    <row r="300" spans="1:19" s="7" customFormat="1" ht="15.75" customHeight="1">
      <c r="A300" s="11"/>
      <c r="B300" s="8"/>
      <c r="C300" s="9"/>
      <c r="D300" s="17" t="s">
        <v>8</v>
      </c>
      <c r="E300" s="21"/>
      <c r="F300" s="11"/>
      <c r="G300" s="20"/>
      <c r="H300" s="17" t="s">
        <v>9</v>
      </c>
      <c r="I300" s="21"/>
      <c r="J300" s="21"/>
      <c r="K300" s="22"/>
      <c r="L300" s="12"/>
      <c r="M300" s="12"/>
      <c r="N300" s="12"/>
      <c r="O300" s="14">
        <f t="shared" si="16"/>
        <v>0</v>
      </c>
      <c r="P300" s="13">
        <f t="shared" si="17"/>
      </c>
      <c r="Q300" s="13"/>
      <c r="S300" s="15"/>
    </row>
    <row r="301" spans="1:19" s="7" customFormat="1" ht="15.75" customHeight="1">
      <c r="A301" s="11"/>
      <c r="B301" s="8"/>
      <c r="C301" s="9"/>
      <c r="D301" s="17" t="s">
        <v>8</v>
      </c>
      <c r="E301" s="21"/>
      <c r="F301" s="11"/>
      <c r="G301" s="20"/>
      <c r="H301" s="17" t="s">
        <v>9</v>
      </c>
      <c r="I301" s="21"/>
      <c r="J301" s="21"/>
      <c r="K301" s="22"/>
      <c r="L301" s="12"/>
      <c r="M301" s="12"/>
      <c r="N301" s="12"/>
      <c r="O301" s="14">
        <f t="shared" si="16"/>
        <v>0</v>
      </c>
      <c r="P301" s="13">
        <f t="shared" si="17"/>
      </c>
      <c r="Q301" s="13"/>
      <c r="S301" s="15"/>
    </row>
    <row r="302" spans="1:19" s="7" customFormat="1" ht="15.75" customHeight="1">
      <c r="A302" s="11"/>
      <c r="B302" s="8"/>
      <c r="C302" s="9"/>
      <c r="D302" s="17" t="s">
        <v>8</v>
      </c>
      <c r="E302" s="21"/>
      <c r="F302" s="11"/>
      <c r="G302" s="20"/>
      <c r="H302" s="17" t="s">
        <v>9</v>
      </c>
      <c r="I302" s="21"/>
      <c r="J302" s="21"/>
      <c r="K302" s="22"/>
      <c r="L302" s="12"/>
      <c r="M302" s="12"/>
      <c r="N302" s="12"/>
      <c r="O302" s="14">
        <f t="shared" si="16"/>
        <v>0</v>
      </c>
      <c r="P302" s="13">
        <f t="shared" si="17"/>
      </c>
      <c r="Q302" s="13"/>
      <c r="S302" s="15"/>
    </row>
    <row r="303" spans="1:19" s="7" customFormat="1" ht="15.75" customHeight="1">
      <c r="A303" s="11"/>
      <c r="B303" s="8"/>
      <c r="C303" s="9"/>
      <c r="D303" s="17" t="s">
        <v>8</v>
      </c>
      <c r="E303" s="21"/>
      <c r="F303" s="11"/>
      <c r="G303" s="20"/>
      <c r="H303" s="17" t="s">
        <v>9</v>
      </c>
      <c r="I303" s="21"/>
      <c r="J303" s="21"/>
      <c r="K303" s="22"/>
      <c r="L303" s="12"/>
      <c r="M303" s="12"/>
      <c r="N303" s="12"/>
      <c r="O303" s="14">
        <f t="shared" si="16"/>
        <v>0</v>
      </c>
      <c r="P303" s="13">
        <f t="shared" si="17"/>
      </c>
      <c r="Q303" s="13"/>
      <c r="S303" s="15"/>
    </row>
    <row r="304" spans="1:19" s="7" customFormat="1" ht="15.75" customHeight="1">
      <c r="A304" s="11"/>
      <c r="B304" s="8"/>
      <c r="C304" s="9"/>
      <c r="D304" s="17" t="s">
        <v>8</v>
      </c>
      <c r="E304" s="21"/>
      <c r="F304" s="11"/>
      <c r="G304" s="20"/>
      <c r="H304" s="17" t="s">
        <v>9</v>
      </c>
      <c r="I304" s="21"/>
      <c r="J304" s="21"/>
      <c r="K304" s="22"/>
      <c r="L304" s="12"/>
      <c r="M304" s="12"/>
      <c r="N304" s="12"/>
      <c r="O304" s="14">
        <f t="shared" si="16"/>
        <v>0</v>
      </c>
      <c r="P304" s="13">
        <f t="shared" si="17"/>
      </c>
      <c r="Q304" s="13"/>
      <c r="S304" s="15"/>
    </row>
    <row r="305" spans="1:19" s="7" customFormat="1" ht="15.75" customHeight="1">
      <c r="A305" s="11"/>
      <c r="B305" s="8"/>
      <c r="C305" s="9"/>
      <c r="D305" s="17" t="s">
        <v>8</v>
      </c>
      <c r="E305" s="21"/>
      <c r="F305" s="11"/>
      <c r="G305" s="20"/>
      <c r="H305" s="17" t="s">
        <v>9</v>
      </c>
      <c r="I305" s="21"/>
      <c r="J305" s="21"/>
      <c r="K305" s="22"/>
      <c r="L305" s="12"/>
      <c r="M305" s="12"/>
      <c r="N305" s="12"/>
      <c r="O305" s="14">
        <f t="shared" si="16"/>
        <v>0</v>
      </c>
      <c r="P305" s="13">
        <f t="shared" si="17"/>
      </c>
      <c r="Q305" s="13"/>
      <c r="S305" s="15"/>
    </row>
    <row r="306" spans="1:19" s="7" customFormat="1" ht="15.75" customHeight="1">
      <c r="A306" s="11"/>
      <c r="B306" s="8"/>
      <c r="C306" s="9"/>
      <c r="D306" s="17" t="s">
        <v>8</v>
      </c>
      <c r="E306" s="21"/>
      <c r="F306" s="11"/>
      <c r="G306" s="20"/>
      <c r="H306" s="17" t="s">
        <v>9</v>
      </c>
      <c r="I306" s="21"/>
      <c r="J306" s="21"/>
      <c r="K306" s="22"/>
      <c r="L306" s="12"/>
      <c r="M306" s="12"/>
      <c r="N306" s="12"/>
      <c r="O306" s="14">
        <f t="shared" si="16"/>
        <v>0</v>
      </c>
      <c r="P306" s="13">
        <f t="shared" si="17"/>
      </c>
      <c r="Q306" s="13"/>
      <c r="S306" s="15"/>
    </row>
    <row r="307" spans="1:19" s="7" customFormat="1" ht="15.75" customHeight="1">
      <c r="A307" s="11"/>
      <c r="B307" s="8"/>
      <c r="C307" s="9"/>
      <c r="D307" s="17" t="s">
        <v>8</v>
      </c>
      <c r="E307" s="21"/>
      <c r="F307" s="11"/>
      <c r="G307" s="20"/>
      <c r="H307" s="17" t="s">
        <v>9</v>
      </c>
      <c r="I307" s="21"/>
      <c r="J307" s="21"/>
      <c r="K307" s="22"/>
      <c r="L307" s="12"/>
      <c r="M307" s="12"/>
      <c r="N307" s="12"/>
      <c r="O307" s="14">
        <f t="shared" si="16"/>
        <v>0</v>
      </c>
      <c r="P307" s="13">
        <f t="shared" si="17"/>
      </c>
      <c r="Q307" s="13"/>
      <c r="S307" s="15"/>
    </row>
    <row r="308" spans="1:19" s="7" customFormat="1" ht="15.75" customHeight="1">
      <c r="A308" s="11"/>
      <c r="B308" s="8"/>
      <c r="C308" s="9"/>
      <c r="D308" s="17" t="s">
        <v>8</v>
      </c>
      <c r="E308" s="21"/>
      <c r="F308" s="11"/>
      <c r="G308" s="20"/>
      <c r="H308" s="17" t="s">
        <v>9</v>
      </c>
      <c r="I308" s="21"/>
      <c r="J308" s="21"/>
      <c r="K308" s="22"/>
      <c r="L308" s="12"/>
      <c r="M308" s="12"/>
      <c r="N308" s="12"/>
      <c r="O308" s="14">
        <f t="shared" si="16"/>
        <v>0</v>
      </c>
      <c r="P308" s="13">
        <f t="shared" si="17"/>
      </c>
      <c r="Q308" s="13"/>
      <c r="S308" s="15"/>
    </row>
    <row r="309" spans="1:19" s="7" customFormat="1" ht="15.75" customHeight="1">
      <c r="A309" s="11"/>
      <c r="B309" s="8"/>
      <c r="C309" s="9"/>
      <c r="D309" s="17" t="s">
        <v>8</v>
      </c>
      <c r="E309" s="21"/>
      <c r="F309" s="11"/>
      <c r="G309" s="20"/>
      <c r="H309" s="17" t="s">
        <v>9</v>
      </c>
      <c r="I309" s="21"/>
      <c r="J309" s="21"/>
      <c r="K309" s="22"/>
      <c r="L309" s="12"/>
      <c r="M309" s="12"/>
      <c r="N309" s="12"/>
      <c r="O309" s="14">
        <f t="shared" si="16"/>
        <v>0</v>
      </c>
      <c r="P309" s="13">
        <f t="shared" si="17"/>
      </c>
      <c r="Q309" s="13"/>
      <c r="S309" s="15"/>
    </row>
    <row r="310" spans="1:19" s="7" customFormat="1" ht="15.75" customHeight="1">
      <c r="A310" s="11"/>
      <c r="B310" s="8"/>
      <c r="C310" s="9"/>
      <c r="D310" s="17" t="s">
        <v>8</v>
      </c>
      <c r="E310" s="21"/>
      <c r="F310" s="11"/>
      <c r="G310" s="20"/>
      <c r="H310" s="17" t="s">
        <v>9</v>
      </c>
      <c r="I310" s="21"/>
      <c r="J310" s="21"/>
      <c r="K310" s="22"/>
      <c r="L310" s="12"/>
      <c r="M310" s="12"/>
      <c r="N310" s="12"/>
      <c r="O310" s="14">
        <f t="shared" si="16"/>
        <v>0</v>
      </c>
      <c r="P310" s="13">
        <f t="shared" si="17"/>
      </c>
      <c r="Q310" s="13"/>
      <c r="S310" s="15"/>
    </row>
    <row r="311" spans="1:19" s="7" customFormat="1" ht="15.75" customHeight="1">
      <c r="A311" s="11"/>
      <c r="B311" s="8"/>
      <c r="C311" s="9"/>
      <c r="D311" s="17" t="s">
        <v>8</v>
      </c>
      <c r="E311" s="21"/>
      <c r="F311" s="11"/>
      <c r="G311" s="20"/>
      <c r="H311" s="17" t="s">
        <v>9</v>
      </c>
      <c r="I311" s="21"/>
      <c r="J311" s="21"/>
      <c r="K311" s="22"/>
      <c r="L311" s="12"/>
      <c r="M311" s="12"/>
      <c r="N311" s="12"/>
      <c r="O311" s="14">
        <f t="shared" si="16"/>
        <v>0</v>
      </c>
      <c r="P311" s="13">
        <f t="shared" si="17"/>
      </c>
      <c r="Q311" s="13"/>
      <c r="S311" s="15"/>
    </row>
    <row r="312" spans="1:19" s="7" customFormat="1" ht="15.75" customHeight="1">
      <c r="A312" s="11"/>
      <c r="B312" s="8"/>
      <c r="C312" s="9"/>
      <c r="D312" s="17" t="s">
        <v>8</v>
      </c>
      <c r="E312" s="21"/>
      <c r="F312" s="11"/>
      <c r="G312" s="20"/>
      <c r="H312" s="17" t="s">
        <v>9</v>
      </c>
      <c r="I312" s="21"/>
      <c r="J312" s="21"/>
      <c r="K312" s="22"/>
      <c r="L312" s="12"/>
      <c r="M312" s="12"/>
      <c r="N312" s="12"/>
      <c r="O312" s="14">
        <f t="shared" si="16"/>
        <v>0</v>
      </c>
      <c r="P312" s="13">
        <f t="shared" si="17"/>
      </c>
      <c r="Q312" s="13"/>
      <c r="S312" s="15"/>
    </row>
    <row r="313" spans="1:19" s="7" customFormat="1" ht="15.75" customHeight="1">
      <c r="A313" s="11"/>
      <c r="B313" s="8"/>
      <c r="C313" s="9"/>
      <c r="D313" s="17" t="s">
        <v>8</v>
      </c>
      <c r="E313" s="21"/>
      <c r="F313" s="11"/>
      <c r="G313" s="20"/>
      <c r="H313" s="17" t="s">
        <v>9</v>
      </c>
      <c r="I313" s="21"/>
      <c r="J313" s="21"/>
      <c r="K313" s="22"/>
      <c r="L313" s="12"/>
      <c r="M313" s="12"/>
      <c r="N313" s="12"/>
      <c r="O313" s="14">
        <f t="shared" si="16"/>
        <v>0</v>
      </c>
      <c r="P313" s="13">
        <f t="shared" si="17"/>
      </c>
      <c r="Q313" s="13"/>
      <c r="S313" s="15"/>
    </row>
    <row r="314" spans="1:19" s="7" customFormat="1" ht="15.75" customHeight="1">
      <c r="A314" s="11"/>
      <c r="B314" s="8"/>
      <c r="C314" s="9"/>
      <c r="D314" s="17" t="s">
        <v>8</v>
      </c>
      <c r="E314" s="21"/>
      <c r="F314" s="11"/>
      <c r="G314" s="20"/>
      <c r="H314" s="17" t="s">
        <v>9</v>
      </c>
      <c r="I314" s="21"/>
      <c r="J314" s="21"/>
      <c r="K314" s="22"/>
      <c r="L314" s="12"/>
      <c r="M314" s="12"/>
      <c r="N314" s="12"/>
      <c r="O314" s="14">
        <f t="shared" si="16"/>
        <v>0</v>
      </c>
      <c r="P314" s="13">
        <f t="shared" si="17"/>
      </c>
      <c r="Q314" s="13"/>
      <c r="S314" s="15"/>
    </row>
    <row r="315" spans="1:19" s="7" customFormat="1" ht="15.75" customHeight="1">
      <c r="A315" s="11"/>
      <c r="B315" s="8"/>
      <c r="C315" s="9"/>
      <c r="D315" s="17" t="s">
        <v>8</v>
      </c>
      <c r="E315" s="21"/>
      <c r="F315" s="11"/>
      <c r="G315" s="20"/>
      <c r="H315" s="17" t="s">
        <v>9</v>
      </c>
      <c r="I315" s="21"/>
      <c r="J315" s="21"/>
      <c r="K315" s="22"/>
      <c r="L315" s="12"/>
      <c r="M315" s="12"/>
      <c r="N315" s="12"/>
      <c r="O315" s="14">
        <f t="shared" si="16"/>
        <v>0</v>
      </c>
      <c r="P315" s="13">
        <f t="shared" si="17"/>
      </c>
      <c r="Q315" s="13"/>
      <c r="S315" s="15"/>
    </row>
    <row r="316" spans="1:19" s="7" customFormat="1" ht="15.75" customHeight="1">
      <c r="A316" s="11"/>
      <c r="B316" s="8"/>
      <c r="C316" s="9"/>
      <c r="D316" s="17" t="s">
        <v>8</v>
      </c>
      <c r="E316" s="21"/>
      <c r="F316" s="11"/>
      <c r="G316" s="20"/>
      <c r="H316" s="17" t="s">
        <v>9</v>
      </c>
      <c r="I316" s="21"/>
      <c r="J316" s="21"/>
      <c r="K316" s="22"/>
      <c r="L316" s="12"/>
      <c r="M316" s="12"/>
      <c r="N316" s="12"/>
      <c r="O316" s="14">
        <f t="shared" si="16"/>
        <v>0</v>
      </c>
      <c r="P316" s="13">
        <f t="shared" si="17"/>
      </c>
      <c r="Q316" s="13"/>
      <c r="S316" s="15"/>
    </row>
    <row r="317" spans="1:19" s="7" customFormat="1" ht="15.75" customHeight="1">
      <c r="A317" s="11"/>
      <c r="B317" s="8"/>
      <c r="C317" s="9"/>
      <c r="D317" s="17" t="s">
        <v>8</v>
      </c>
      <c r="E317" s="21"/>
      <c r="F317" s="11"/>
      <c r="G317" s="20"/>
      <c r="H317" s="17" t="s">
        <v>9</v>
      </c>
      <c r="I317" s="21"/>
      <c r="J317" s="21"/>
      <c r="K317" s="22"/>
      <c r="L317" s="12"/>
      <c r="M317" s="12"/>
      <c r="N317" s="12"/>
      <c r="O317" s="14">
        <f t="shared" si="16"/>
        <v>0</v>
      </c>
      <c r="P317" s="13">
        <f t="shared" si="17"/>
      </c>
      <c r="Q317" s="13"/>
      <c r="S317" s="15"/>
    </row>
    <row r="318" spans="1:19" s="7" customFormat="1" ht="15.75" customHeight="1">
      <c r="A318" s="11"/>
      <c r="B318" s="8"/>
      <c r="C318" s="9"/>
      <c r="D318" s="17" t="s">
        <v>8</v>
      </c>
      <c r="E318" s="21"/>
      <c r="F318" s="11"/>
      <c r="G318" s="20"/>
      <c r="H318" s="17" t="s">
        <v>9</v>
      </c>
      <c r="I318" s="21"/>
      <c r="J318" s="21"/>
      <c r="K318" s="22"/>
      <c r="L318" s="12"/>
      <c r="M318" s="12"/>
      <c r="N318" s="12"/>
      <c r="O318" s="14">
        <f t="shared" si="16"/>
        <v>0</v>
      </c>
      <c r="P318" s="13">
        <f t="shared" si="17"/>
      </c>
      <c r="Q318" s="13"/>
      <c r="S318" s="15"/>
    </row>
    <row r="319" spans="1:19" s="7" customFormat="1" ht="15.75" customHeight="1">
      <c r="A319" s="11"/>
      <c r="B319" s="8"/>
      <c r="C319" s="9"/>
      <c r="D319" s="17" t="s">
        <v>8</v>
      </c>
      <c r="E319" s="21"/>
      <c r="F319" s="11"/>
      <c r="G319" s="20"/>
      <c r="H319" s="17" t="s">
        <v>9</v>
      </c>
      <c r="I319" s="21"/>
      <c r="J319" s="21"/>
      <c r="K319" s="22"/>
      <c r="L319" s="12"/>
      <c r="M319" s="12"/>
      <c r="N319" s="12"/>
      <c r="O319" s="14">
        <f t="shared" si="16"/>
        <v>0</v>
      </c>
      <c r="P319" s="13">
        <f t="shared" si="17"/>
      </c>
      <c r="Q319" s="13"/>
      <c r="S319" s="15"/>
    </row>
    <row r="320" spans="1:19" s="7" customFormat="1" ht="15.75" customHeight="1">
      <c r="A320" s="11"/>
      <c r="B320" s="8"/>
      <c r="C320" s="9"/>
      <c r="D320" s="17" t="s">
        <v>8</v>
      </c>
      <c r="E320" s="21"/>
      <c r="F320" s="11"/>
      <c r="G320" s="20"/>
      <c r="H320" s="17" t="s">
        <v>9</v>
      </c>
      <c r="I320" s="21"/>
      <c r="J320" s="21"/>
      <c r="K320" s="22"/>
      <c r="L320" s="12"/>
      <c r="M320" s="12"/>
      <c r="N320" s="12"/>
      <c r="O320" s="14">
        <f t="shared" si="16"/>
        <v>0</v>
      </c>
      <c r="P320" s="13">
        <f t="shared" si="17"/>
      </c>
      <c r="Q320" s="13"/>
      <c r="S320" s="15"/>
    </row>
    <row r="321" spans="1:19" s="7" customFormat="1" ht="15.75" customHeight="1">
      <c r="A321" s="11"/>
      <c r="B321" s="8"/>
      <c r="C321" s="9"/>
      <c r="D321" s="17" t="s">
        <v>8</v>
      </c>
      <c r="E321" s="21"/>
      <c r="F321" s="11"/>
      <c r="G321" s="20"/>
      <c r="H321" s="17" t="s">
        <v>9</v>
      </c>
      <c r="I321" s="21"/>
      <c r="J321" s="21"/>
      <c r="K321" s="22"/>
      <c r="L321" s="12"/>
      <c r="M321" s="12"/>
      <c r="N321" s="12"/>
      <c r="O321" s="14">
        <f t="shared" si="16"/>
        <v>0</v>
      </c>
      <c r="P321" s="13">
        <f t="shared" si="17"/>
      </c>
      <c r="Q321" s="13"/>
      <c r="S321" s="15"/>
    </row>
    <row r="322" spans="1:19" s="7" customFormat="1" ht="15.75" customHeight="1">
      <c r="A322" s="11"/>
      <c r="B322" s="8"/>
      <c r="C322" s="9"/>
      <c r="D322" s="17" t="s">
        <v>8</v>
      </c>
      <c r="E322" s="21"/>
      <c r="F322" s="11"/>
      <c r="G322" s="20"/>
      <c r="H322" s="17" t="s">
        <v>9</v>
      </c>
      <c r="I322" s="21"/>
      <c r="J322" s="21"/>
      <c r="K322" s="22"/>
      <c r="L322" s="12"/>
      <c r="M322" s="12"/>
      <c r="N322" s="12"/>
      <c r="O322" s="14">
        <f t="shared" si="16"/>
        <v>0</v>
      </c>
      <c r="P322" s="13">
        <f t="shared" si="17"/>
      </c>
      <c r="Q322" s="13"/>
      <c r="S322" s="15"/>
    </row>
    <row r="323" spans="1:19" s="7" customFormat="1" ht="15.75" customHeight="1">
      <c r="A323" s="11"/>
      <c r="B323" s="8"/>
      <c r="C323" s="9"/>
      <c r="D323" s="17" t="s">
        <v>8</v>
      </c>
      <c r="E323" s="21"/>
      <c r="F323" s="11"/>
      <c r="G323" s="20"/>
      <c r="H323" s="17" t="s">
        <v>9</v>
      </c>
      <c r="I323" s="21"/>
      <c r="J323" s="21"/>
      <c r="K323" s="22"/>
      <c r="L323" s="12"/>
      <c r="M323" s="12"/>
      <c r="N323" s="12"/>
      <c r="O323" s="14">
        <f t="shared" si="16"/>
        <v>0</v>
      </c>
      <c r="P323" s="13">
        <f t="shared" si="17"/>
      </c>
      <c r="Q323" s="13"/>
      <c r="S323" s="15"/>
    </row>
    <row r="324" spans="1:19" s="7" customFormat="1" ht="15.75" customHeight="1">
      <c r="A324" s="11"/>
      <c r="B324" s="8"/>
      <c r="C324" s="9"/>
      <c r="D324" s="17" t="s">
        <v>8</v>
      </c>
      <c r="E324" s="21"/>
      <c r="F324" s="11"/>
      <c r="G324" s="20"/>
      <c r="H324" s="17" t="s">
        <v>9</v>
      </c>
      <c r="I324" s="21"/>
      <c r="J324" s="21"/>
      <c r="K324" s="22"/>
      <c r="L324" s="12"/>
      <c r="M324" s="12"/>
      <c r="N324" s="12"/>
      <c r="O324" s="14">
        <f t="shared" si="16"/>
        <v>0</v>
      </c>
      <c r="P324" s="13">
        <f t="shared" si="17"/>
      </c>
      <c r="Q324" s="13"/>
      <c r="S324" s="15"/>
    </row>
    <row r="325" spans="1:19" s="7" customFormat="1" ht="15.75" customHeight="1">
      <c r="A325" s="11"/>
      <c r="B325" s="8"/>
      <c r="C325" s="9"/>
      <c r="D325" s="17" t="s">
        <v>8</v>
      </c>
      <c r="E325" s="21"/>
      <c r="F325" s="11"/>
      <c r="G325" s="20"/>
      <c r="H325" s="17" t="s">
        <v>9</v>
      </c>
      <c r="I325" s="21"/>
      <c r="J325" s="21"/>
      <c r="K325" s="22"/>
      <c r="L325" s="12"/>
      <c r="M325" s="12"/>
      <c r="N325" s="12"/>
      <c r="O325" s="14">
        <f t="shared" si="16"/>
        <v>0</v>
      </c>
      <c r="P325" s="13">
        <f t="shared" si="17"/>
      </c>
      <c r="Q325" s="13"/>
      <c r="S325" s="15"/>
    </row>
    <row r="326" spans="1:19" s="7" customFormat="1" ht="15.75" customHeight="1">
      <c r="A326" s="11"/>
      <c r="B326" s="8"/>
      <c r="C326" s="9"/>
      <c r="D326" s="17" t="s">
        <v>8</v>
      </c>
      <c r="E326" s="21"/>
      <c r="F326" s="11"/>
      <c r="G326" s="20"/>
      <c r="H326" s="17" t="s">
        <v>9</v>
      </c>
      <c r="I326" s="21"/>
      <c r="J326" s="21"/>
      <c r="K326" s="22"/>
      <c r="L326" s="12"/>
      <c r="M326" s="12"/>
      <c r="N326" s="12"/>
      <c r="O326" s="14">
        <f t="shared" si="16"/>
        <v>0</v>
      </c>
      <c r="P326" s="13">
        <f t="shared" si="17"/>
      </c>
      <c r="Q326" s="13"/>
      <c r="S326" s="15"/>
    </row>
    <row r="327" spans="1:19" s="7" customFormat="1" ht="15.75" customHeight="1">
      <c r="A327" s="11"/>
      <c r="B327" s="8"/>
      <c r="C327" s="9"/>
      <c r="D327" s="17" t="s">
        <v>8</v>
      </c>
      <c r="E327" s="21"/>
      <c r="F327" s="11"/>
      <c r="G327" s="20"/>
      <c r="H327" s="17" t="s">
        <v>9</v>
      </c>
      <c r="I327" s="21"/>
      <c r="J327" s="21"/>
      <c r="K327" s="22"/>
      <c r="L327" s="12"/>
      <c r="M327" s="12"/>
      <c r="N327" s="12"/>
      <c r="O327" s="14">
        <f aca="true" t="shared" si="18" ref="O327:O348">ROUNDUP($N327*3.2808,0)</f>
        <v>0</v>
      </c>
      <c r="P327" s="13">
        <f t="shared" si="17"/>
      </c>
      <c r="Q327" s="13"/>
      <c r="S327" s="15"/>
    </row>
    <row r="328" spans="1:19" s="7" customFormat="1" ht="15.75" customHeight="1">
      <c r="A328" s="11"/>
      <c r="B328" s="8"/>
      <c r="C328" s="9"/>
      <c r="D328" s="17" t="s">
        <v>8</v>
      </c>
      <c r="E328" s="21"/>
      <c r="F328" s="11"/>
      <c r="G328" s="20"/>
      <c r="H328" s="17" t="s">
        <v>9</v>
      </c>
      <c r="I328" s="21"/>
      <c r="J328" s="21"/>
      <c r="K328" s="22"/>
      <c r="L328" s="12"/>
      <c r="M328" s="12"/>
      <c r="N328" s="12"/>
      <c r="O328" s="14">
        <f t="shared" si="18"/>
        <v>0</v>
      </c>
      <c r="P328" s="13">
        <f aca="true" t="shared" si="19" ref="P328:P348">IF(L328&lt;&gt;"",-L328-$C$2,"")</f>
      </c>
      <c r="Q328" s="13"/>
      <c r="S328" s="15"/>
    </row>
    <row r="329" spans="1:19" s="7" customFormat="1" ht="15.75" customHeight="1">
      <c r="A329" s="11"/>
      <c r="B329" s="8"/>
      <c r="C329" s="9"/>
      <c r="D329" s="17" t="s">
        <v>8</v>
      </c>
      <c r="E329" s="21"/>
      <c r="F329" s="11"/>
      <c r="G329" s="20"/>
      <c r="H329" s="17" t="s">
        <v>9</v>
      </c>
      <c r="I329" s="21"/>
      <c r="J329" s="21"/>
      <c r="K329" s="22"/>
      <c r="L329" s="12"/>
      <c r="M329" s="12"/>
      <c r="N329" s="12"/>
      <c r="O329" s="14">
        <f t="shared" si="18"/>
        <v>0</v>
      </c>
      <c r="P329" s="13">
        <f t="shared" si="19"/>
      </c>
      <c r="Q329" s="13"/>
      <c r="S329" s="15"/>
    </row>
    <row r="330" spans="1:19" s="7" customFormat="1" ht="15.75" customHeight="1">
      <c r="A330" s="11"/>
      <c r="B330" s="8"/>
      <c r="C330" s="9"/>
      <c r="D330" s="17" t="s">
        <v>8</v>
      </c>
      <c r="E330" s="21"/>
      <c r="F330" s="11"/>
      <c r="G330" s="20"/>
      <c r="H330" s="17" t="s">
        <v>9</v>
      </c>
      <c r="I330" s="21"/>
      <c r="J330" s="21"/>
      <c r="K330" s="22"/>
      <c r="L330" s="12"/>
      <c r="M330" s="12"/>
      <c r="N330" s="12"/>
      <c r="O330" s="14">
        <f t="shared" si="18"/>
        <v>0</v>
      </c>
      <c r="P330" s="13">
        <f t="shared" si="19"/>
      </c>
      <c r="Q330" s="13"/>
      <c r="S330" s="15"/>
    </row>
    <row r="331" spans="1:19" s="7" customFormat="1" ht="15.75" customHeight="1">
      <c r="A331" s="11"/>
      <c r="B331" s="8"/>
      <c r="C331" s="9"/>
      <c r="D331" s="17" t="s">
        <v>8</v>
      </c>
      <c r="E331" s="21"/>
      <c r="F331" s="11"/>
      <c r="G331" s="20"/>
      <c r="H331" s="17" t="s">
        <v>9</v>
      </c>
      <c r="I331" s="21"/>
      <c r="J331" s="21"/>
      <c r="K331" s="22"/>
      <c r="L331" s="12"/>
      <c r="M331" s="12"/>
      <c r="N331" s="12"/>
      <c r="O331" s="14">
        <f t="shared" si="18"/>
        <v>0</v>
      </c>
      <c r="P331" s="13">
        <f t="shared" si="19"/>
      </c>
      <c r="Q331" s="13"/>
      <c r="S331" s="15"/>
    </row>
    <row r="332" spans="1:19" s="7" customFormat="1" ht="15.75" customHeight="1">
      <c r="A332" s="11"/>
      <c r="B332" s="8"/>
      <c r="C332" s="9"/>
      <c r="D332" s="17" t="s">
        <v>8</v>
      </c>
      <c r="E332" s="21"/>
      <c r="F332" s="11"/>
      <c r="G332" s="20"/>
      <c r="H332" s="17" t="s">
        <v>9</v>
      </c>
      <c r="I332" s="21"/>
      <c r="J332" s="21"/>
      <c r="K332" s="22"/>
      <c r="L332" s="12"/>
      <c r="M332" s="12"/>
      <c r="N332" s="12"/>
      <c r="O332" s="14">
        <f t="shared" si="18"/>
        <v>0</v>
      </c>
      <c r="P332" s="13">
        <f t="shared" si="19"/>
      </c>
      <c r="Q332" s="13"/>
      <c r="S332" s="15"/>
    </row>
    <row r="333" spans="1:19" s="7" customFormat="1" ht="15.75" customHeight="1">
      <c r="A333" s="11"/>
      <c r="B333" s="8"/>
      <c r="C333" s="9"/>
      <c r="D333" s="17" t="s">
        <v>8</v>
      </c>
      <c r="E333" s="21"/>
      <c r="F333" s="11"/>
      <c r="G333" s="20"/>
      <c r="H333" s="17" t="s">
        <v>9</v>
      </c>
      <c r="I333" s="21"/>
      <c r="J333" s="21"/>
      <c r="K333" s="22"/>
      <c r="L333" s="12"/>
      <c r="M333" s="12"/>
      <c r="N333" s="12"/>
      <c r="O333" s="14">
        <f t="shared" si="18"/>
        <v>0</v>
      </c>
      <c r="P333" s="13">
        <f t="shared" si="19"/>
      </c>
      <c r="Q333" s="13"/>
      <c r="S333" s="15"/>
    </row>
    <row r="334" spans="1:19" s="7" customFormat="1" ht="15.75" customHeight="1">
      <c r="A334" s="11"/>
      <c r="B334" s="8"/>
      <c r="C334" s="9"/>
      <c r="D334" s="17" t="s">
        <v>8</v>
      </c>
      <c r="E334" s="21"/>
      <c r="F334" s="11"/>
      <c r="G334" s="20"/>
      <c r="H334" s="17" t="s">
        <v>9</v>
      </c>
      <c r="I334" s="21"/>
      <c r="J334" s="21"/>
      <c r="K334" s="22"/>
      <c r="L334" s="12"/>
      <c r="M334" s="12"/>
      <c r="N334" s="12"/>
      <c r="O334" s="14">
        <f t="shared" si="18"/>
        <v>0</v>
      </c>
      <c r="P334" s="13">
        <f t="shared" si="19"/>
      </c>
      <c r="Q334" s="13"/>
      <c r="S334" s="15"/>
    </row>
    <row r="335" spans="1:19" s="7" customFormat="1" ht="15.75" customHeight="1">
      <c r="A335" s="11"/>
      <c r="B335" s="8"/>
      <c r="C335" s="9"/>
      <c r="D335" s="17" t="s">
        <v>8</v>
      </c>
      <c r="E335" s="21"/>
      <c r="F335" s="11"/>
      <c r="G335" s="20"/>
      <c r="H335" s="17" t="s">
        <v>9</v>
      </c>
      <c r="I335" s="21"/>
      <c r="J335" s="21"/>
      <c r="K335" s="22"/>
      <c r="L335" s="12"/>
      <c r="M335" s="12"/>
      <c r="N335" s="12"/>
      <c r="O335" s="14">
        <f t="shared" si="18"/>
        <v>0</v>
      </c>
      <c r="P335" s="13">
        <f t="shared" si="19"/>
      </c>
      <c r="Q335" s="13"/>
      <c r="S335" s="15"/>
    </row>
    <row r="336" spans="1:19" s="7" customFormat="1" ht="15.75" customHeight="1">
      <c r="A336" s="11"/>
      <c r="B336" s="8"/>
      <c r="C336" s="9"/>
      <c r="D336" s="17" t="s">
        <v>8</v>
      </c>
      <c r="E336" s="21"/>
      <c r="F336" s="11"/>
      <c r="G336" s="20"/>
      <c r="H336" s="17" t="s">
        <v>9</v>
      </c>
      <c r="I336" s="21"/>
      <c r="J336" s="21"/>
      <c r="K336" s="22"/>
      <c r="L336" s="12"/>
      <c r="M336" s="12"/>
      <c r="N336" s="12"/>
      <c r="O336" s="14">
        <f t="shared" si="18"/>
        <v>0</v>
      </c>
      <c r="P336" s="13">
        <f t="shared" si="19"/>
      </c>
      <c r="Q336" s="13"/>
      <c r="S336" s="15"/>
    </row>
    <row r="337" spans="1:19" s="7" customFormat="1" ht="15.75" customHeight="1">
      <c r="A337" s="11"/>
      <c r="B337" s="8"/>
      <c r="C337" s="9"/>
      <c r="D337" s="17" t="s">
        <v>8</v>
      </c>
      <c r="E337" s="21"/>
      <c r="F337" s="11"/>
      <c r="G337" s="20"/>
      <c r="H337" s="17" t="s">
        <v>9</v>
      </c>
      <c r="I337" s="21"/>
      <c r="J337" s="21"/>
      <c r="K337" s="22"/>
      <c r="L337" s="12"/>
      <c r="M337" s="12"/>
      <c r="N337" s="12"/>
      <c r="O337" s="14">
        <f t="shared" si="18"/>
        <v>0</v>
      </c>
      <c r="P337" s="13">
        <f t="shared" si="19"/>
      </c>
      <c r="Q337" s="13"/>
      <c r="S337" s="15"/>
    </row>
    <row r="338" spans="1:19" s="7" customFormat="1" ht="15.75" customHeight="1">
      <c r="A338" s="11"/>
      <c r="B338" s="8"/>
      <c r="C338" s="9"/>
      <c r="D338" s="17" t="s">
        <v>8</v>
      </c>
      <c r="E338" s="21"/>
      <c r="F338" s="11"/>
      <c r="G338" s="20"/>
      <c r="H338" s="17" t="s">
        <v>9</v>
      </c>
      <c r="I338" s="21"/>
      <c r="J338" s="21"/>
      <c r="K338" s="22"/>
      <c r="L338" s="12"/>
      <c r="M338" s="12"/>
      <c r="N338" s="12"/>
      <c r="O338" s="14">
        <f t="shared" si="18"/>
        <v>0</v>
      </c>
      <c r="P338" s="13">
        <f t="shared" si="19"/>
      </c>
      <c r="Q338" s="13"/>
      <c r="S338" s="15"/>
    </row>
    <row r="339" spans="1:19" s="7" customFormat="1" ht="15.75" customHeight="1">
      <c r="A339" s="11"/>
      <c r="B339" s="8"/>
      <c r="C339" s="9"/>
      <c r="D339" s="17" t="s">
        <v>8</v>
      </c>
      <c r="E339" s="21"/>
      <c r="F339" s="11"/>
      <c r="G339" s="20"/>
      <c r="H339" s="17" t="s">
        <v>9</v>
      </c>
      <c r="I339" s="21"/>
      <c r="J339" s="21"/>
      <c r="K339" s="22"/>
      <c r="L339" s="12"/>
      <c r="M339" s="12"/>
      <c r="N339" s="12"/>
      <c r="O339" s="14">
        <f t="shared" si="18"/>
        <v>0</v>
      </c>
      <c r="P339" s="13">
        <f t="shared" si="19"/>
      </c>
      <c r="Q339" s="13"/>
      <c r="S339" s="15"/>
    </row>
    <row r="340" spans="1:19" s="7" customFormat="1" ht="15.75" customHeight="1">
      <c r="A340" s="11"/>
      <c r="B340" s="8"/>
      <c r="C340" s="9"/>
      <c r="D340" s="17" t="s">
        <v>8</v>
      </c>
      <c r="E340" s="21"/>
      <c r="F340" s="11"/>
      <c r="G340" s="20"/>
      <c r="H340" s="17" t="s">
        <v>9</v>
      </c>
      <c r="I340" s="21"/>
      <c r="J340" s="21"/>
      <c r="K340" s="22"/>
      <c r="L340" s="12"/>
      <c r="M340" s="12"/>
      <c r="N340" s="12"/>
      <c r="O340" s="14">
        <f t="shared" si="18"/>
        <v>0</v>
      </c>
      <c r="P340" s="13">
        <f t="shared" si="19"/>
      </c>
      <c r="Q340" s="13"/>
      <c r="S340" s="15"/>
    </row>
    <row r="341" spans="1:19" s="7" customFormat="1" ht="15.75" customHeight="1">
      <c r="A341" s="11"/>
      <c r="B341" s="8"/>
      <c r="C341" s="9"/>
      <c r="D341" s="17" t="s">
        <v>8</v>
      </c>
      <c r="E341" s="21"/>
      <c r="F341" s="11"/>
      <c r="G341" s="20"/>
      <c r="H341" s="17" t="s">
        <v>9</v>
      </c>
      <c r="I341" s="21"/>
      <c r="J341" s="21"/>
      <c r="K341" s="22"/>
      <c r="L341" s="12"/>
      <c r="M341" s="12"/>
      <c r="N341" s="12"/>
      <c r="O341" s="14">
        <f t="shared" si="18"/>
        <v>0</v>
      </c>
      <c r="P341" s="13">
        <f t="shared" si="19"/>
      </c>
      <c r="Q341" s="13"/>
      <c r="S341" s="15"/>
    </row>
    <row r="342" spans="1:19" s="7" customFormat="1" ht="15.75" customHeight="1">
      <c r="A342" s="11"/>
      <c r="B342" s="8"/>
      <c r="C342" s="9"/>
      <c r="D342" s="17" t="s">
        <v>8</v>
      </c>
      <c r="E342" s="21"/>
      <c r="F342" s="11"/>
      <c r="G342" s="20"/>
      <c r="H342" s="17" t="s">
        <v>9</v>
      </c>
      <c r="I342" s="21"/>
      <c r="J342" s="21"/>
      <c r="K342" s="22"/>
      <c r="L342" s="12"/>
      <c r="M342" s="12"/>
      <c r="N342" s="12"/>
      <c r="O342" s="14">
        <f t="shared" si="18"/>
        <v>0</v>
      </c>
      <c r="P342" s="13">
        <f t="shared" si="19"/>
      </c>
      <c r="Q342" s="13"/>
      <c r="S342" s="15"/>
    </row>
    <row r="343" spans="1:19" s="7" customFormat="1" ht="15.75" customHeight="1">
      <c r="A343" s="11"/>
      <c r="B343" s="8"/>
      <c r="C343" s="9"/>
      <c r="D343" s="17" t="s">
        <v>8</v>
      </c>
      <c r="E343" s="21"/>
      <c r="F343" s="11"/>
      <c r="G343" s="20"/>
      <c r="H343" s="17" t="s">
        <v>9</v>
      </c>
      <c r="I343" s="21"/>
      <c r="J343" s="21"/>
      <c r="K343" s="22"/>
      <c r="L343" s="12"/>
      <c r="M343" s="12"/>
      <c r="N343" s="12"/>
      <c r="O343" s="14">
        <f t="shared" si="18"/>
        <v>0</v>
      </c>
      <c r="P343" s="13">
        <f t="shared" si="19"/>
      </c>
      <c r="Q343" s="13"/>
      <c r="S343" s="15"/>
    </row>
    <row r="344" spans="1:19" s="7" customFormat="1" ht="15.75" customHeight="1">
      <c r="A344" s="11"/>
      <c r="B344" s="8"/>
      <c r="C344" s="9"/>
      <c r="D344" s="17" t="s">
        <v>8</v>
      </c>
      <c r="E344" s="21"/>
      <c r="F344" s="11"/>
      <c r="G344" s="20"/>
      <c r="H344" s="17" t="s">
        <v>9</v>
      </c>
      <c r="I344" s="21"/>
      <c r="J344" s="21"/>
      <c r="K344" s="22"/>
      <c r="L344" s="12"/>
      <c r="M344" s="12"/>
      <c r="N344" s="12"/>
      <c r="O344" s="14">
        <f t="shared" si="18"/>
        <v>0</v>
      </c>
      <c r="P344" s="13">
        <f t="shared" si="19"/>
      </c>
      <c r="Q344" s="13"/>
      <c r="S344" s="15"/>
    </row>
    <row r="345" spans="1:19" s="7" customFormat="1" ht="15.75" customHeight="1">
      <c r="A345" s="11"/>
      <c r="B345" s="8"/>
      <c r="C345" s="9"/>
      <c r="D345" s="17" t="s">
        <v>8</v>
      </c>
      <c r="E345" s="21"/>
      <c r="F345" s="11"/>
      <c r="G345" s="20"/>
      <c r="H345" s="17" t="s">
        <v>9</v>
      </c>
      <c r="I345" s="21"/>
      <c r="J345" s="21"/>
      <c r="K345" s="22"/>
      <c r="L345" s="12"/>
      <c r="M345" s="12"/>
      <c r="N345" s="12"/>
      <c r="O345" s="14">
        <f t="shared" si="18"/>
        <v>0</v>
      </c>
      <c r="P345" s="13">
        <f t="shared" si="19"/>
      </c>
      <c r="Q345" s="13"/>
      <c r="S345" s="15"/>
    </row>
    <row r="346" spans="1:19" s="7" customFormat="1" ht="15.75" customHeight="1">
      <c r="A346" s="11"/>
      <c r="B346" s="8"/>
      <c r="C346" s="9"/>
      <c r="D346" s="17" t="s">
        <v>8</v>
      </c>
      <c r="E346" s="21"/>
      <c r="F346" s="11"/>
      <c r="G346" s="20"/>
      <c r="H346" s="17" t="s">
        <v>9</v>
      </c>
      <c r="I346" s="21"/>
      <c r="J346" s="21"/>
      <c r="K346" s="22"/>
      <c r="L346" s="12"/>
      <c r="M346" s="12"/>
      <c r="N346" s="12"/>
      <c r="O346" s="14">
        <f t="shared" si="18"/>
        <v>0</v>
      </c>
      <c r="P346" s="13">
        <f t="shared" si="19"/>
      </c>
      <c r="Q346" s="13"/>
      <c r="S346" s="15"/>
    </row>
    <row r="347" spans="1:19" s="7" customFormat="1" ht="15.75" customHeight="1">
      <c r="A347" s="11"/>
      <c r="B347" s="8"/>
      <c r="C347" s="9"/>
      <c r="D347" s="17" t="s">
        <v>8</v>
      </c>
      <c r="E347" s="21"/>
      <c r="F347" s="11"/>
      <c r="G347" s="20"/>
      <c r="H347" s="17" t="s">
        <v>9</v>
      </c>
      <c r="I347" s="21"/>
      <c r="J347" s="21"/>
      <c r="K347" s="22"/>
      <c r="L347" s="12"/>
      <c r="M347" s="12"/>
      <c r="N347" s="12"/>
      <c r="O347" s="14">
        <f t="shared" si="18"/>
        <v>0</v>
      </c>
      <c r="P347" s="13">
        <f t="shared" si="19"/>
      </c>
      <c r="Q347" s="13"/>
      <c r="S347" s="15"/>
    </row>
    <row r="348" spans="1:19" s="7" customFormat="1" ht="15.75" customHeight="1">
      <c r="A348" s="11"/>
      <c r="B348" s="8"/>
      <c r="C348" s="9"/>
      <c r="D348" s="17" t="s">
        <v>8</v>
      </c>
      <c r="E348" s="21"/>
      <c r="F348" s="11"/>
      <c r="G348" s="20"/>
      <c r="H348" s="17" t="s">
        <v>9</v>
      </c>
      <c r="I348" s="21"/>
      <c r="J348" s="21"/>
      <c r="K348" s="22"/>
      <c r="L348" s="12"/>
      <c r="M348" s="12"/>
      <c r="N348" s="12"/>
      <c r="O348" s="14">
        <f t="shared" si="18"/>
        <v>0</v>
      </c>
      <c r="P348" s="13">
        <f t="shared" si="19"/>
      </c>
      <c r="Q348" s="13"/>
      <c r="S348" s="15"/>
    </row>
    <row r="349" spans="1:19" ht="12.75">
      <c r="A349" s="10"/>
      <c r="B349" s="4"/>
      <c r="S349" s="16"/>
    </row>
    <row r="350" spans="1:19" ht="12.75">
      <c r="A350" s="10"/>
      <c r="B350" s="4"/>
      <c r="S350" s="16"/>
    </row>
    <row r="351" spans="1:19" ht="12.75">
      <c r="A351" s="10"/>
      <c r="B351" s="4"/>
      <c r="S351" s="16"/>
    </row>
    <row r="352" spans="1:19" ht="12.75">
      <c r="A352" s="10"/>
      <c r="B352" s="4"/>
      <c r="S352" s="16"/>
    </row>
    <row r="353" spans="2:19" ht="12.75">
      <c r="B353" s="4"/>
      <c r="S353" s="16"/>
    </row>
    <row r="354" spans="2:19" ht="12.75">
      <c r="B354" s="4"/>
      <c r="S354" s="16"/>
    </row>
    <row r="355" spans="2:19" ht="12.75">
      <c r="B355" s="4"/>
      <c r="S355" s="16"/>
    </row>
    <row r="356" spans="2:19" ht="12.75">
      <c r="B356" s="4"/>
      <c r="S356" s="16"/>
    </row>
    <row r="357" spans="2:19" ht="12.75">
      <c r="B357" s="4"/>
      <c r="S357" s="16"/>
    </row>
    <row r="358" spans="2:19" ht="12.75">
      <c r="B358" s="4"/>
      <c r="S358" s="16"/>
    </row>
    <row r="359" spans="2:19" ht="12.75">
      <c r="B359" s="4"/>
      <c r="S359" s="16"/>
    </row>
    <row r="360" spans="2:19" ht="12.75">
      <c r="B360" s="4"/>
      <c r="S360" s="16"/>
    </row>
    <row r="361" spans="2:19" ht="12.75">
      <c r="B361" s="4"/>
      <c r="S361" s="16"/>
    </row>
    <row r="362" spans="2:19" ht="12.75">
      <c r="B362" s="4"/>
      <c r="S362" s="16"/>
    </row>
    <row r="363" spans="2:19" ht="12.75">
      <c r="B363" s="4"/>
      <c r="S363" s="16"/>
    </row>
    <row r="364" spans="2:19" ht="12.75">
      <c r="B364" s="4"/>
      <c r="S364" s="16"/>
    </row>
    <row r="365" spans="2:19" ht="12.75">
      <c r="B365" s="4"/>
      <c r="S365" s="16"/>
    </row>
    <row r="366" spans="2:19" ht="12.75">
      <c r="B366" s="4"/>
      <c r="S366" s="16"/>
    </row>
    <row r="367" spans="2:19" ht="12.75">
      <c r="B367" s="4"/>
      <c r="S367" s="16"/>
    </row>
    <row r="368" spans="2:19" ht="12.75">
      <c r="B368" s="4"/>
      <c r="S368" s="16"/>
    </row>
    <row r="369" spans="2:19" ht="12.75">
      <c r="B369" s="4"/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</sheetData>
  <sheetProtection/>
  <mergeCells count="13">
    <mergeCell ref="P5:P6"/>
    <mergeCell ref="Q5:Q6"/>
    <mergeCell ref="D4:K4"/>
    <mergeCell ref="L5:L6"/>
    <mergeCell ref="M5:M6"/>
    <mergeCell ref="N5:N6"/>
    <mergeCell ref="O5:O6"/>
    <mergeCell ref="N4:O4"/>
    <mergeCell ref="D5:G5"/>
    <mergeCell ref="H5:K5"/>
    <mergeCell ref="A4:A6"/>
    <mergeCell ref="B4:B6"/>
    <mergeCell ref="C4:C6"/>
  </mergeCells>
  <conditionalFormatting sqref="L73:N117 A144:Q348 C73:C117 A120 C120:Q120 C118:Q118 D7:K117 O7:Q117 A7:A118">
    <cfRule type="expression" priority="1" dxfId="0" stopIfTrue="1">
      <formula>N(#REF!)&gt;=1</formula>
    </cfRule>
  </conditionalFormatting>
  <conditionalFormatting sqref="B120 L7:N72 C7:C72 B7:B117">
    <cfRule type="expression" priority="2" dxfId="0" stopIfTrue="1">
      <formula>N($Y7)&gt;=1</formula>
    </cfRule>
  </conditionalFormatting>
  <conditionalFormatting sqref="B118">
    <cfRule type="expression" priority="8" dxfId="0" stopIfTrue="1">
      <formula>N($Y119)&gt;=1</formula>
    </cfRule>
  </conditionalFormatting>
  <printOptions/>
  <pageMargins left="0.19" right="0.26" top="0.984251969" bottom="0.984251969" header="0.4921259845" footer="0.4921259845"/>
  <pageSetup horizontalDpi="600" verticalDpi="600" orientation="landscape" paperSize="9" scale="80" r:id="rId1"/>
  <headerFooter alignWithMargins="0">
    <oddHeader>&amp;Ldernière modification le 28/06/2018 :
intégration Gonio NG, suppression Gonio UHF et VHF&amp;C&amp;"Arial,Gras"&amp;12FICHIER OBSTACLES 
issu du 28ème GG 2013&amp;RPage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T23" sqref="T23"/>
    </sheetView>
  </sheetViews>
  <sheetFormatPr defaultColWidth="11.421875" defaultRowHeight="12.75"/>
  <cols>
    <col min="1" max="1" width="4.140625" style="19" bestFit="1" customWidth="1"/>
    <col min="2" max="2" width="4.7109375" style="19" bestFit="1" customWidth="1"/>
    <col min="3" max="3" width="3.28125" style="19" bestFit="1" customWidth="1"/>
    <col min="4" max="4" width="10.8515625" style="19" customWidth="1"/>
    <col min="5" max="5" width="4.57421875" style="19" bestFit="1" customWidth="1"/>
    <col min="6" max="6" width="2.00390625" style="19" bestFit="1" customWidth="1"/>
    <col min="7" max="7" width="3.00390625" style="19" bestFit="1" customWidth="1"/>
    <col min="8" max="8" width="7.00390625" style="19" bestFit="1" customWidth="1"/>
    <col min="9" max="9" width="11.421875" style="19" customWidth="1"/>
    <col min="10" max="10" width="11.140625" style="32" customWidth="1"/>
    <col min="11" max="11" width="24.00390625" style="32" customWidth="1"/>
    <col min="12" max="12" width="12.140625" style="35" bestFit="1" customWidth="1"/>
    <col min="13" max="13" width="11.57421875" style="35" bestFit="1" customWidth="1"/>
    <col min="14" max="16" width="11.57421875" style="32" customWidth="1"/>
    <col min="17" max="17" width="13.00390625" style="32" bestFit="1" customWidth="1"/>
  </cols>
  <sheetData>
    <row r="1" spans="1:17" ht="12.75">
      <c r="A1" s="31" t="s">
        <v>21</v>
      </c>
      <c r="B1" s="31" t="s">
        <v>15</v>
      </c>
      <c r="C1" s="30" t="s">
        <v>16</v>
      </c>
      <c r="D1" s="30" t="s">
        <v>23</v>
      </c>
      <c r="E1" s="31" t="s">
        <v>24</v>
      </c>
      <c r="F1" s="31" t="s">
        <v>15</v>
      </c>
      <c r="G1" s="30" t="s">
        <v>16</v>
      </c>
      <c r="H1" s="30" t="s">
        <v>23</v>
      </c>
      <c r="I1" s="26"/>
      <c r="J1" s="32" t="s">
        <v>0</v>
      </c>
      <c r="K1" s="32" t="s">
        <v>22</v>
      </c>
      <c r="L1" s="35" t="s">
        <v>25</v>
      </c>
      <c r="M1" s="35" t="s">
        <v>26</v>
      </c>
      <c r="N1" s="35"/>
      <c r="O1" s="35"/>
      <c r="P1" s="35"/>
      <c r="Q1" s="34" t="s">
        <v>27</v>
      </c>
    </row>
    <row r="2" spans="1:17" ht="12.75">
      <c r="A2" s="18" t="s">
        <v>8</v>
      </c>
      <c r="B2" s="27">
        <f>Tableau!E7</f>
        <v>48</v>
      </c>
      <c r="C2" s="29">
        <f>Tableau!F7</f>
        <v>39</v>
      </c>
      <c r="D2" s="28">
        <f>Tableau!G7</f>
        <v>47.073</v>
      </c>
      <c r="E2" s="18" t="s">
        <v>9</v>
      </c>
      <c r="F2" s="23">
        <f>Tableau!I7</f>
        <v>5</v>
      </c>
      <c r="G2" s="23">
        <f>Tableau!J7</f>
        <v>59</v>
      </c>
      <c r="H2" s="24">
        <f>Tableau!K7</f>
        <v>47.806</v>
      </c>
      <c r="I2" s="25"/>
      <c r="J2" s="32" t="str">
        <f>Tableau!C7</f>
        <v>SO209</v>
      </c>
      <c r="K2" s="32" t="str">
        <f>Tableau!B7</f>
        <v>OUTER MARKER</v>
      </c>
      <c r="L2" s="36">
        <f>IF((A2="N"),1,-1)*(B2+C2/60+D2/3600)</f>
        <v>48.66307583333333</v>
      </c>
      <c r="M2" s="36">
        <f>IF((E2="E"),1,-1)*(F2+G2/60+H2/3600)</f>
        <v>5.996612777777778</v>
      </c>
      <c r="N2" s="33"/>
      <c r="O2" s="33"/>
      <c r="P2" s="33"/>
      <c r="Q2" s="32">
        <f>Tableau!N7</f>
        <v>312.751</v>
      </c>
    </row>
    <row r="3" spans="1:17" ht="12.75">
      <c r="A3" s="18" t="s">
        <v>8</v>
      </c>
      <c r="B3" s="27">
        <f>Tableau!E8</f>
        <v>48</v>
      </c>
      <c r="C3" s="29">
        <f>Tableau!F8</f>
        <v>36</v>
      </c>
      <c r="D3" s="28">
        <f>Tableau!G8</f>
        <v>3.558</v>
      </c>
      <c r="E3" s="18" t="s">
        <v>9</v>
      </c>
      <c r="F3" s="23">
        <f>Tableau!I8</f>
        <v>5</v>
      </c>
      <c r="G3" s="23">
        <f>Tableau!J8</f>
        <v>57</v>
      </c>
      <c r="H3" s="24">
        <f>Tableau!K8</f>
        <v>50.528</v>
      </c>
      <c r="I3" s="25"/>
      <c r="J3" s="32" t="str">
        <f>Tableau!C8</f>
        <v>SO208</v>
      </c>
      <c r="K3" s="32" t="str">
        <f>Tableau!B8</f>
        <v>MIDDLE MARKER</v>
      </c>
      <c r="L3" s="36">
        <f>IF((A3="N"),1,-1)*(B3+C3/60+D3/3600)</f>
        <v>48.60098833333333</v>
      </c>
      <c r="M3" s="36">
        <f>IF((E3="E"),1,-1)*(F3+G3/60+H3/3600)</f>
        <v>5.964035555555555</v>
      </c>
      <c r="N3" s="33"/>
      <c r="O3" s="33"/>
      <c r="P3" s="33"/>
      <c r="Q3" s="32">
        <f>Tableau!N8</f>
        <v>306.811</v>
      </c>
    </row>
    <row r="4" spans="1:17" ht="12.75">
      <c r="A4" s="18" t="s">
        <v>8</v>
      </c>
      <c r="B4" s="27">
        <f>Tableau!E9</f>
        <v>48</v>
      </c>
      <c r="C4" s="29">
        <f>Tableau!F9</f>
        <v>35</v>
      </c>
      <c r="D4" s="28">
        <f>Tableau!G9</f>
        <v>50.616</v>
      </c>
      <c r="E4" s="18" t="s">
        <v>9</v>
      </c>
      <c r="F4" s="23">
        <f>Tableau!I9</f>
        <v>5</v>
      </c>
      <c r="G4" s="23">
        <f>Tableau!J9</f>
        <v>57</v>
      </c>
      <c r="H4" s="24">
        <f>Tableau!K9</f>
        <v>51.439</v>
      </c>
      <c r="J4" s="32" t="str">
        <f>Tableau!C9</f>
        <v>SO900-2</v>
      </c>
      <c r="K4" s="32" t="str">
        <f>Tableau!B9</f>
        <v>LIGNE D'ARBRES</v>
      </c>
      <c r="L4" s="36">
        <f aca="true" t="shared" si="0" ref="L4:L27">IF((A4="N"),1,-1)*(B4+C4/60+D4/3600)</f>
        <v>48.597393333333336</v>
      </c>
      <c r="M4" s="36">
        <f aca="true" t="shared" si="1" ref="M4:M27">IF((E4="E"),1,-1)*(F4+G4/60+H4/3600)</f>
        <v>5.964288611111111</v>
      </c>
      <c r="N4" s="33"/>
      <c r="O4" s="33"/>
      <c r="P4" s="33"/>
      <c r="Q4" s="32">
        <f>Tableau!N9</f>
        <v>338.115</v>
      </c>
    </row>
    <row r="5" spans="1:17" ht="12.75">
      <c r="A5" s="18" t="s">
        <v>8</v>
      </c>
      <c r="B5" s="27">
        <f>Tableau!E10</f>
        <v>48</v>
      </c>
      <c r="C5" s="29">
        <f>Tableau!F10</f>
        <v>35</v>
      </c>
      <c r="D5" s="28">
        <f>Tableau!G10</f>
        <v>51.404</v>
      </c>
      <c r="E5" s="18" t="s">
        <v>9</v>
      </c>
      <c r="F5" s="23">
        <f>Tableau!I10</f>
        <v>5</v>
      </c>
      <c r="G5" s="23">
        <f>Tableau!J10</f>
        <v>57</v>
      </c>
      <c r="H5" s="24">
        <f>Tableau!K10</f>
        <v>47.722</v>
      </c>
      <c r="J5" s="32" t="str">
        <f>Tableau!C10</f>
        <v>SO900-1</v>
      </c>
      <c r="K5" s="32" t="str">
        <f>Tableau!B10</f>
        <v>LIGNE D'ARBRES</v>
      </c>
      <c r="L5" s="36">
        <f t="shared" si="0"/>
        <v>48.597612222222224</v>
      </c>
      <c r="M5" s="36">
        <f t="shared" si="1"/>
        <v>5.963256111111111</v>
      </c>
      <c r="N5" s="33"/>
      <c r="O5" s="33"/>
      <c r="P5" s="33"/>
      <c r="Q5" s="32">
        <f>Tableau!N10</f>
        <v>338.115</v>
      </c>
    </row>
    <row r="6" spans="1:17" ht="12.75">
      <c r="A6" s="18" t="s">
        <v>8</v>
      </c>
      <c r="B6" s="27">
        <f>Tableau!E11</f>
        <v>48</v>
      </c>
      <c r="C6" s="29">
        <f>Tableau!F11</f>
        <v>35</v>
      </c>
      <c r="D6" s="28">
        <f>Tableau!G11</f>
        <v>43.602</v>
      </c>
      <c r="E6" s="18" t="s">
        <v>9</v>
      </c>
      <c r="F6" s="23">
        <f>Tableau!I11</f>
        <v>5</v>
      </c>
      <c r="G6" s="23">
        <f>Tableau!J11</f>
        <v>57</v>
      </c>
      <c r="H6" s="24">
        <f>Tableau!K11</f>
        <v>55.095</v>
      </c>
      <c r="J6" s="32" t="str">
        <f>Tableau!C11</f>
        <v>SO901-2</v>
      </c>
      <c r="K6" s="32" t="str">
        <f>Tableau!B11</f>
        <v>LIGNE D'ARBRES</v>
      </c>
      <c r="L6" s="36">
        <f t="shared" si="0"/>
        <v>48.595445000000005</v>
      </c>
      <c r="M6" s="36">
        <f t="shared" si="1"/>
        <v>5.965304166666667</v>
      </c>
      <c r="N6" s="33"/>
      <c r="O6" s="33"/>
      <c r="P6" s="33"/>
      <c r="Q6" s="32">
        <f>Tableau!N11</f>
        <v>339.062</v>
      </c>
    </row>
    <row r="7" spans="1:17" ht="12.75">
      <c r="A7" s="18" t="s">
        <v>8</v>
      </c>
      <c r="B7" s="27">
        <f>Tableau!E12</f>
        <v>48</v>
      </c>
      <c r="C7" s="29">
        <f>Tableau!F12</f>
        <v>35</v>
      </c>
      <c r="D7" s="28">
        <f>Tableau!G12</f>
        <v>45.485</v>
      </c>
      <c r="E7" s="18" t="s">
        <v>9</v>
      </c>
      <c r="F7" s="23">
        <f>Tableau!I12</f>
        <v>5</v>
      </c>
      <c r="G7" s="23">
        <f>Tableau!J12</f>
        <v>57</v>
      </c>
      <c r="H7" s="24">
        <f>Tableau!K12</f>
        <v>46.571</v>
      </c>
      <c r="J7" s="32" t="str">
        <f>Tableau!C12</f>
        <v>SO901-1</v>
      </c>
      <c r="K7" s="32" t="str">
        <f>Tableau!B12</f>
        <v>LIGNE D'ARBRES</v>
      </c>
      <c r="L7" s="36">
        <f t="shared" si="0"/>
        <v>48.59596805555556</v>
      </c>
      <c r="M7" s="36">
        <f t="shared" si="1"/>
        <v>5.962936388888889</v>
      </c>
      <c r="N7" s="33"/>
      <c r="O7" s="33"/>
      <c r="P7" s="33"/>
      <c r="Q7" s="32">
        <f>Tableau!N12</f>
        <v>339.062</v>
      </c>
    </row>
    <row r="8" spans="1:17" ht="12.75">
      <c r="A8" s="18" t="s">
        <v>8</v>
      </c>
      <c r="B8" s="27">
        <f>Tableau!E13</f>
        <v>48</v>
      </c>
      <c r="C8" s="29">
        <f>Tableau!F13</f>
        <v>35</v>
      </c>
      <c r="D8" s="28">
        <f>Tableau!G13</f>
        <v>46.826</v>
      </c>
      <c r="E8" s="18" t="s">
        <v>9</v>
      </c>
      <c r="F8" s="23">
        <f>Tableau!I13</f>
        <v>5</v>
      </c>
      <c r="G8" s="23">
        <f>Tableau!J13</f>
        <v>57</v>
      </c>
      <c r="H8" s="24">
        <f>Tableau!K13</f>
        <v>31.452</v>
      </c>
      <c r="J8" s="32" t="str">
        <f>Tableau!C13</f>
        <v>SO902-2</v>
      </c>
      <c r="K8" s="32" t="str">
        <f>Tableau!B13</f>
        <v>LIGNE D'ARBRES</v>
      </c>
      <c r="L8" s="36">
        <f t="shared" si="0"/>
        <v>48.59634055555556</v>
      </c>
      <c r="M8" s="36">
        <f t="shared" si="1"/>
        <v>5.958736666666667</v>
      </c>
      <c r="N8" s="33"/>
      <c r="O8" s="33"/>
      <c r="P8" s="33"/>
      <c r="Q8" s="32">
        <f>Tableau!N13</f>
        <v>333.521</v>
      </c>
    </row>
    <row r="9" spans="1:17" ht="12.75">
      <c r="A9" s="18" t="s">
        <v>8</v>
      </c>
      <c r="B9" s="27">
        <f>Tableau!E14</f>
        <v>48</v>
      </c>
      <c r="C9" s="29">
        <f>Tableau!F14</f>
        <v>35</v>
      </c>
      <c r="D9" s="28">
        <f>Tableau!G14</f>
        <v>44.4988</v>
      </c>
      <c r="E9" s="18" t="s">
        <v>9</v>
      </c>
      <c r="F9" s="23">
        <f>Tableau!I14</f>
        <v>5</v>
      </c>
      <c r="G9" s="23">
        <f>Tableau!J14</f>
        <v>57</v>
      </c>
      <c r="H9" s="24">
        <f>Tableau!K14</f>
        <v>40.3456</v>
      </c>
      <c r="J9" s="32" t="str">
        <f>Tableau!C14</f>
        <v>SO101</v>
      </c>
      <c r="K9" s="32" t="str">
        <f>Tableau!B14</f>
        <v>EXTRÉMITÉ 20</v>
      </c>
      <c r="L9" s="36">
        <f t="shared" si="0"/>
        <v>48.595694111111115</v>
      </c>
      <c r="M9" s="36">
        <f t="shared" si="1"/>
        <v>5.961207111111111</v>
      </c>
      <c r="N9" s="33"/>
      <c r="O9" s="33"/>
      <c r="P9" s="33"/>
      <c r="Q9" s="32">
        <f>Tableau!N14</f>
        <v>323.136</v>
      </c>
    </row>
    <row r="10" spans="1:17" ht="12.75">
      <c r="A10" s="18" t="s">
        <v>8</v>
      </c>
      <c r="B10" s="27">
        <f>Tableau!E15</f>
        <v>48</v>
      </c>
      <c r="C10" s="29">
        <f>Tableau!F15</f>
        <v>35</v>
      </c>
      <c r="D10" s="28">
        <f>Tableau!G15</f>
        <v>43.015</v>
      </c>
      <c r="E10" s="18" t="s">
        <v>9</v>
      </c>
      <c r="F10" s="23">
        <f>Tableau!I15</f>
        <v>5</v>
      </c>
      <c r="G10" s="23">
        <f>Tableau!J15</f>
        <v>57</v>
      </c>
      <c r="H10" s="24">
        <f>Tableau!K15</f>
        <v>28.922</v>
      </c>
      <c r="J10" s="32" t="str">
        <f>Tableau!C15</f>
        <v>SO902-1</v>
      </c>
      <c r="K10" s="32" t="str">
        <f>Tableau!B15</f>
        <v>LIGNE D'ARBRES</v>
      </c>
      <c r="L10" s="36">
        <f t="shared" si="0"/>
        <v>48.595281944444444</v>
      </c>
      <c r="M10" s="36">
        <f t="shared" si="1"/>
        <v>5.958033888888889</v>
      </c>
      <c r="N10" s="33"/>
      <c r="O10" s="33"/>
      <c r="P10" s="33"/>
      <c r="Q10" s="32">
        <f>Tableau!N15</f>
        <v>333.521</v>
      </c>
    </row>
    <row r="11" spans="1:17" ht="12.75">
      <c r="A11" s="18" t="s">
        <v>8</v>
      </c>
      <c r="B11" s="27">
        <f>Tableau!E16</f>
        <v>48</v>
      </c>
      <c r="C11" s="29">
        <f>Tableau!F16</f>
        <v>35</v>
      </c>
      <c r="D11" s="28">
        <f>Tableau!G16</f>
        <v>40.64</v>
      </c>
      <c r="E11" s="18" t="s">
        <v>9</v>
      </c>
      <c r="F11" s="23">
        <f>Tableau!I16</f>
        <v>5</v>
      </c>
      <c r="G11" s="23">
        <f>Tableau!J16</f>
        <v>57</v>
      </c>
      <c r="H11" s="24">
        <f>Tableau!K16</f>
        <v>29.335</v>
      </c>
      <c r="J11" s="32" t="str">
        <f>Tableau!C16</f>
        <v>SO904-1</v>
      </c>
      <c r="K11" s="32" t="str">
        <f>Tableau!B16</f>
        <v>HM 14</v>
      </c>
      <c r="L11" s="36">
        <f t="shared" si="0"/>
        <v>48.59462222222223</v>
      </c>
      <c r="M11" s="36">
        <f t="shared" si="1"/>
        <v>5.9581486111111115</v>
      </c>
      <c r="N11" s="33"/>
      <c r="O11" s="33"/>
      <c r="P11" s="33"/>
      <c r="Q11" s="32">
        <f>Tableau!N16</f>
        <v>330.666</v>
      </c>
    </row>
    <row r="12" spans="1:17" ht="12.75">
      <c r="A12" s="18" t="s">
        <v>8</v>
      </c>
      <c r="B12" s="27">
        <f>Tableau!E17</f>
        <v>48</v>
      </c>
      <c r="C12" s="29">
        <f>Tableau!F17</f>
        <v>35</v>
      </c>
      <c r="D12" s="28">
        <f>Tableau!G17</f>
        <v>39.944</v>
      </c>
      <c r="E12" s="18" t="s">
        <v>9</v>
      </c>
      <c r="F12" s="23">
        <f>Tableau!I17</f>
        <v>5</v>
      </c>
      <c r="G12" s="23">
        <f>Tableau!J17</f>
        <v>57</v>
      </c>
      <c r="H12" s="24">
        <f>Tableau!K17</f>
        <v>29.597</v>
      </c>
      <c r="J12" s="32" t="str">
        <f>Tableau!C17</f>
        <v>SO904-2</v>
      </c>
      <c r="K12" s="32" t="str">
        <f>Tableau!B17</f>
        <v>HM 14</v>
      </c>
      <c r="L12" s="36">
        <f t="shared" si="0"/>
        <v>48.59442888888889</v>
      </c>
      <c r="M12" s="36">
        <f t="shared" si="1"/>
        <v>5.958221388888889</v>
      </c>
      <c r="N12" s="33"/>
      <c r="O12" s="33"/>
      <c r="P12" s="33"/>
      <c r="Q12" s="32">
        <f>Tableau!N17</f>
        <v>330.666</v>
      </c>
    </row>
    <row r="13" spans="1:17" ht="12.75">
      <c r="A13" s="18" t="s">
        <v>8</v>
      </c>
      <c r="B13" s="27">
        <f>Tableau!E18</f>
        <v>48</v>
      </c>
      <c r="C13" s="29">
        <f>Tableau!F18</f>
        <v>35</v>
      </c>
      <c r="D13" s="28">
        <f>Tableau!G18</f>
        <v>40.235</v>
      </c>
      <c r="E13" s="18" t="s">
        <v>9</v>
      </c>
      <c r="F13" s="23">
        <f>Tableau!I18</f>
        <v>5</v>
      </c>
      <c r="G13" s="23">
        <f>Tableau!J18</f>
        <v>57</v>
      </c>
      <c r="H13" s="24">
        <f>Tableau!K18</f>
        <v>26.895</v>
      </c>
      <c r="J13" s="32" t="str">
        <f>Tableau!C18</f>
        <v>SO904-4</v>
      </c>
      <c r="K13" s="32" t="str">
        <f>Tableau!B18</f>
        <v>HM 14</v>
      </c>
      <c r="L13" s="36">
        <f t="shared" si="0"/>
        <v>48.59450972222223</v>
      </c>
      <c r="M13" s="36">
        <f t="shared" si="1"/>
        <v>5.957470833333334</v>
      </c>
      <c r="N13" s="33"/>
      <c r="O13" s="33"/>
      <c r="P13" s="33"/>
      <c r="Q13" s="32">
        <f>Tableau!N18</f>
        <v>330.666</v>
      </c>
    </row>
    <row r="14" spans="1:17" ht="12.75">
      <c r="A14" s="18" t="s">
        <v>8</v>
      </c>
      <c r="B14" s="27">
        <f>Tableau!E19</f>
        <v>48</v>
      </c>
      <c r="C14" s="29">
        <f>Tableau!F19</f>
        <v>35</v>
      </c>
      <c r="D14" s="28">
        <f>Tableau!G19</f>
        <v>40.097</v>
      </c>
      <c r="E14" s="18" t="s">
        <v>9</v>
      </c>
      <c r="F14" s="23">
        <f>Tableau!I19</f>
        <v>5</v>
      </c>
      <c r="G14" s="23">
        <f>Tableau!J19</f>
        <v>57</v>
      </c>
      <c r="H14" s="24">
        <f>Tableau!K19</f>
        <v>26.589</v>
      </c>
      <c r="J14" s="32" t="str">
        <f>Tableau!C19</f>
        <v>SO905-1</v>
      </c>
      <c r="K14" s="32" t="str">
        <f>Tableau!B19</f>
        <v>HM 15</v>
      </c>
      <c r="L14" s="36">
        <f t="shared" si="0"/>
        <v>48.59447138888889</v>
      </c>
      <c r="M14" s="36">
        <f t="shared" si="1"/>
        <v>5.957385833333333</v>
      </c>
      <c r="N14" s="33"/>
      <c r="O14" s="33"/>
      <c r="P14" s="33"/>
      <c r="Q14" s="32">
        <f>Tableau!N19</f>
        <v>331.719</v>
      </c>
    </row>
    <row r="15" spans="1:17" ht="12.75">
      <c r="A15" s="18" t="s">
        <v>8</v>
      </c>
      <c r="B15" s="27">
        <f>Tableau!E20</f>
        <v>48</v>
      </c>
      <c r="C15" s="29">
        <f>Tableau!F20</f>
        <v>35</v>
      </c>
      <c r="D15" s="28">
        <f>Tableau!G20</f>
        <v>39.55</v>
      </c>
      <c r="E15" s="18" t="s">
        <v>9</v>
      </c>
      <c r="F15" s="23">
        <f>Tableau!I20</f>
        <v>5</v>
      </c>
      <c r="G15" s="23">
        <f>Tableau!J20</f>
        <v>57</v>
      </c>
      <c r="H15" s="24">
        <f>Tableau!K20</f>
        <v>27.16</v>
      </c>
      <c r="J15" s="32" t="str">
        <f>Tableau!C20</f>
        <v>SO904-3</v>
      </c>
      <c r="K15" s="32" t="str">
        <f>Tableau!B20</f>
        <v>HM 14</v>
      </c>
      <c r="L15" s="36">
        <f t="shared" si="0"/>
        <v>48.594319444444444</v>
      </c>
      <c r="M15" s="36">
        <f t="shared" si="1"/>
        <v>5.957544444444444</v>
      </c>
      <c r="N15" s="33"/>
      <c r="O15" s="33"/>
      <c r="P15" s="33"/>
      <c r="Q15" s="32">
        <f>Tableau!N20</f>
        <v>330.666</v>
      </c>
    </row>
    <row r="16" spans="1:17" ht="12.75">
      <c r="A16" s="18" t="s">
        <v>8</v>
      </c>
      <c r="B16" s="27">
        <f>Tableau!E21</f>
        <v>48</v>
      </c>
      <c r="C16" s="29">
        <f>Tableau!F21</f>
        <v>35</v>
      </c>
      <c r="D16" s="28">
        <f>Tableau!G21</f>
        <v>39.874</v>
      </c>
      <c r="E16" s="18" t="s">
        <v>9</v>
      </c>
      <c r="F16" s="23">
        <f>Tableau!I21</f>
        <v>5</v>
      </c>
      <c r="G16" s="23">
        <f>Tableau!J21</f>
        <v>57</v>
      </c>
      <c r="H16" s="24">
        <f>Tableau!K21</f>
        <v>25.225</v>
      </c>
      <c r="J16" s="32" t="str">
        <f>Tableau!C21</f>
        <v>SO905-4</v>
      </c>
      <c r="K16" s="32" t="str">
        <f>Tableau!B21</f>
        <v>HM 15</v>
      </c>
      <c r="L16" s="36">
        <f t="shared" si="0"/>
        <v>48.594409444444445</v>
      </c>
      <c r="M16" s="36">
        <f t="shared" si="1"/>
        <v>5.957006944444444</v>
      </c>
      <c r="N16" s="33"/>
      <c r="O16" s="33"/>
      <c r="P16" s="33"/>
      <c r="Q16" s="32">
        <f>Tableau!N21</f>
        <v>331.719</v>
      </c>
    </row>
    <row r="17" spans="1:17" ht="12.75">
      <c r="A17" s="18" t="s">
        <v>8</v>
      </c>
      <c r="B17" s="27">
        <f>Tableau!E22</f>
        <v>48</v>
      </c>
      <c r="C17" s="29">
        <f>Tableau!F22</f>
        <v>35</v>
      </c>
      <c r="D17" s="28">
        <f>Tableau!G22</f>
        <v>39.496</v>
      </c>
      <c r="E17" s="18" t="s">
        <v>9</v>
      </c>
      <c r="F17" s="23">
        <f>Tableau!I22</f>
        <v>5</v>
      </c>
      <c r="G17" s="23">
        <f>Tableau!J22</f>
        <v>57</v>
      </c>
      <c r="H17" s="24">
        <f>Tableau!K22</f>
        <v>26.819</v>
      </c>
      <c r="J17" s="32" t="str">
        <f>Tableau!C22</f>
        <v>SO905-2</v>
      </c>
      <c r="K17" s="32" t="str">
        <f>Tableau!B22</f>
        <v>HM 15</v>
      </c>
      <c r="L17" s="36">
        <f t="shared" si="0"/>
        <v>48.59430444444445</v>
      </c>
      <c r="M17" s="36">
        <f t="shared" si="1"/>
        <v>5.957449722222222</v>
      </c>
      <c r="N17" s="33"/>
      <c r="O17" s="33"/>
      <c r="P17" s="33"/>
      <c r="Q17" s="32">
        <f>Tableau!N22</f>
        <v>331.719</v>
      </c>
    </row>
    <row r="18" spans="1:17" ht="12.75">
      <c r="A18" s="18" t="s">
        <v>8</v>
      </c>
      <c r="B18" s="27">
        <f>Tableau!E23</f>
        <v>48</v>
      </c>
      <c r="C18" s="29">
        <f>Tableau!F23</f>
        <v>35</v>
      </c>
      <c r="D18" s="28">
        <f>Tableau!G23</f>
        <v>39.273</v>
      </c>
      <c r="E18" s="18" t="s">
        <v>9</v>
      </c>
      <c r="F18" s="23">
        <f>Tableau!I23</f>
        <v>5</v>
      </c>
      <c r="G18" s="23">
        <f>Tableau!J23</f>
        <v>57</v>
      </c>
      <c r="H18" s="24">
        <f>Tableau!K23</f>
        <v>25.451</v>
      </c>
      <c r="J18" s="32" t="str">
        <f>Tableau!C23</f>
        <v>SO905-3</v>
      </c>
      <c r="K18" s="32" t="str">
        <f>Tableau!B23</f>
        <v>HM 15</v>
      </c>
      <c r="L18" s="36">
        <f t="shared" si="0"/>
        <v>48.5942425</v>
      </c>
      <c r="M18" s="36">
        <f t="shared" si="1"/>
        <v>5.957069722222222</v>
      </c>
      <c r="N18" s="33"/>
      <c r="O18" s="33"/>
      <c r="P18" s="33"/>
      <c r="Q18" s="32">
        <f>Tableau!N23</f>
        <v>331.719</v>
      </c>
    </row>
    <row r="19" spans="1:17" ht="12.75">
      <c r="A19" s="18" t="s">
        <v>8</v>
      </c>
      <c r="B19" s="27">
        <f>Tableau!E24</f>
        <v>48</v>
      </c>
      <c r="C19" s="29">
        <f>Tableau!F24</f>
        <v>35</v>
      </c>
      <c r="D19" s="28">
        <f>Tableau!G24</f>
        <v>37.238</v>
      </c>
      <c r="E19" s="18" t="s">
        <v>9</v>
      </c>
      <c r="F19" s="23">
        <f>Tableau!I24</f>
        <v>5</v>
      </c>
      <c r="G19" s="23">
        <f>Tableau!J24</f>
        <v>57</v>
      </c>
      <c r="H19" s="24">
        <f>Tableau!K24</f>
        <v>33.766</v>
      </c>
      <c r="J19" s="32" t="str">
        <f>Tableau!C24</f>
        <v>SO907-1</v>
      </c>
      <c r="K19" s="32" t="str">
        <f>Tableau!B24</f>
        <v>ABRI FREIN</v>
      </c>
      <c r="L19" s="36">
        <f t="shared" si="0"/>
        <v>48.593677222222226</v>
      </c>
      <c r="M19" s="36">
        <f t="shared" si="1"/>
        <v>5.959379444444445</v>
      </c>
      <c r="N19" s="33"/>
      <c r="O19" s="33"/>
      <c r="P19" s="33"/>
      <c r="Q19" s="32">
        <f>Tableau!N24</f>
        <v>326.383</v>
      </c>
    </row>
    <row r="20" spans="1:17" ht="12.75">
      <c r="A20" s="18" t="s">
        <v>8</v>
      </c>
      <c r="B20" s="27">
        <f>Tableau!E25</f>
        <v>48</v>
      </c>
      <c r="C20" s="29">
        <f>Tableau!F25</f>
        <v>35</v>
      </c>
      <c r="D20" s="28">
        <f>Tableau!G25</f>
        <v>37.19</v>
      </c>
      <c r="E20" s="18" t="s">
        <v>9</v>
      </c>
      <c r="F20" s="23">
        <f>Tableau!I25</f>
        <v>5</v>
      </c>
      <c r="G20" s="23">
        <f>Tableau!J25</f>
        <v>57</v>
      </c>
      <c r="H20" s="24">
        <f>Tableau!K25</f>
        <v>33.961</v>
      </c>
      <c r="J20" s="32" t="str">
        <f>Tableau!C25</f>
        <v>SO907-2</v>
      </c>
      <c r="K20" s="32" t="str">
        <f>Tableau!B25</f>
        <v>ABRI FREIN</v>
      </c>
      <c r="L20" s="36">
        <f t="shared" si="0"/>
        <v>48.59366388888889</v>
      </c>
      <c r="M20" s="36">
        <f t="shared" si="1"/>
        <v>5.959433611111112</v>
      </c>
      <c r="N20" s="33"/>
      <c r="O20" s="33"/>
      <c r="P20" s="33"/>
      <c r="Q20" s="32">
        <f>Tableau!N25</f>
        <v>326.383</v>
      </c>
    </row>
    <row r="21" spans="1:17" ht="12.75">
      <c r="A21" s="18" t="s">
        <v>8</v>
      </c>
      <c r="B21" s="27">
        <f>Tableau!E26</f>
        <v>48</v>
      </c>
      <c r="C21" s="29">
        <f>Tableau!F26</f>
        <v>35</v>
      </c>
      <c r="D21" s="28">
        <f>Tableau!G26</f>
        <v>36.129</v>
      </c>
      <c r="E21" s="18" t="s">
        <v>9</v>
      </c>
      <c r="F21" s="23">
        <f>Tableau!I26</f>
        <v>5</v>
      </c>
      <c r="G21" s="23">
        <f>Tableau!J26</f>
        <v>57</v>
      </c>
      <c r="H21" s="24">
        <f>Tableau!K26</f>
        <v>38.356</v>
      </c>
      <c r="J21" s="32" t="str">
        <f>Tableau!C26</f>
        <v>SO908-1</v>
      </c>
      <c r="K21" s="32" t="str">
        <f>Tableau!B26</f>
        <v>ABRI FREIN</v>
      </c>
      <c r="L21" s="36">
        <f t="shared" si="0"/>
        <v>48.59336916666667</v>
      </c>
      <c r="M21" s="36">
        <f t="shared" si="1"/>
        <v>5.960654444444445</v>
      </c>
      <c r="N21" s="33"/>
      <c r="O21" s="33"/>
      <c r="P21" s="33"/>
      <c r="Q21" s="32">
        <f>Tableau!N26</f>
        <v>327.473</v>
      </c>
    </row>
    <row r="22" spans="1:17" ht="12.75">
      <c r="A22" s="18" t="s">
        <v>8</v>
      </c>
      <c r="B22" s="27">
        <f>Tableau!E27</f>
        <v>48</v>
      </c>
      <c r="C22" s="29">
        <f>Tableau!F27</f>
        <v>35</v>
      </c>
      <c r="D22" s="28">
        <f>Tableau!G27</f>
        <v>36.083</v>
      </c>
      <c r="E22" s="18" t="s">
        <v>9</v>
      </c>
      <c r="F22" s="23">
        <f>Tableau!I27</f>
        <v>5</v>
      </c>
      <c r="G22" s="23">
        <f>Tableau!J27</f>
        <v>57</v>
      </c>
      <c r="H22" s="24">
        <f>Tableau!K27</f>
        <v>38.552</v>
      </c>
      <c r="J22" s="32" t="str">
        <f>Tableau!C27</f>
        <v>SO908-2</v>
      </c>
      <c r="K22" s="32" t="str">
        <f>Tableau!B27</f>
        <v>ABRI FREIN</v>
      </c>
      <c r="L22" s="36">
        <f t="shared" si="0"/>
        <v>48.59335638888889</v>
      </c>
      <c r="M22" s="36">
        <f t="shared" si="1"/>
        <v>5.960708888888889</v>
      </c>
      <c r="N22" s="33"/>
      <c r="O22" s="33"/>
      <c r="P22" s="33"/>
      <c r="Q22" s="32">
        <f>Tableau!N27</f>
        <v>327.473</v>
      </c>
    </row>
    <row r="23" spans="1:17" ht="12.75">
      <c r="A23" s="18" t="s">
        <v>8</v>
      </c>
      <c r="B23" s="27">
        <f>Tableau!E28</f>
        <v>48</v>
      </c>
      <c r="C23" s="29">
        <f>Tableau!F28</f>
        <v>35</v>
      </c>
      <c r="D23" s="28">
        <f>Tableau!G28</f>
        <v>36.1075</v>
      </c>
      <c r="E23" s="18" t="s">
        <v>9</v>
      </c>
      <c r="F23" s="23">
        <f>Tableau!I28</f>
        <v>5</v>
      </c>
      <c r="G23" s="23">
        <f>Tableau!J28</f>
        <v>57</v>
      </c>
      <c r="H23" s="24">
        <f>Tableau!K28</f>
        <v>35.8606</v>
      </c>
      <c r="J23" s="32" t="str">
        <f>Tableau!C28</f>
        <v>SO100</v>
      </c>
      <c r="K23" s="32" t="str">
        <f>Tableau!B28</f>
        <v>SEUIL 20</v>
      </c>
      <c r="L23" s="36">
        <f t="shared" si="0"/>
        <v>48.59336319444445</v>
      </c>
      <c r="M23" s="36">
        <f t="shared" si="1"/>
        <v>5.9599612777777775</v>
      </c>
      <c r="N23" s="33"/>
      <c r="O23" s="33"/>
      <c r="P23" s="33"/>
      <c r="Q23" s="32">
        <f>Tableau!N28</f>
        <v>324.779</v>
      </c>
    </row>
    <row r="24" spans="1:17" ht="12.75">
      <c r="A24" s="18" t="s">
        <v>8</v>
      </c>
      <c r="B24" s="27">
        <f>Tableau!E29</f>
        <v>48</v>
      </c>
      <c r="C24" s="29">
        <f>Tableau!F29</f>
        <v>35</v>
      </c>
      <c r="D24" s="28">
        <f>Tableau!G29</f>
        <v>31.97</v>
      </c>
      <c r="E24" s="18" t="s">
        <v>9</v>
      </c>
      <c r="F24" s="23">
        <f>Tableau!I29</f>
        <v>5</v>
      </c>
      <c r="G24" s="23">
        <f>Tableau!J29</f>
        <v>57</v>
      </c>
      <c r="H24" s="24">
        <f>Tableau!K29</f>
        <v>48.873</v>
      </c>
      <c r="J24" s="32" t="str">
        <f>Tableau!C29</f>
        <v>SO910</v>
      </c>
      <c r="K24" s="32" t="str">
        <f>Tableau!B29</f>
        <v>ARBRE</v>
      </c>
      <c r="L24" s="36">
        <f t="shared" si="0"/>
        <v>48.59221388888889</v>
      </c>
      <c r="M24" s="36">
        <f t="shared" si="1"/>
        <v>5.9635758333333335</v>
      </c>
      <c r="N24" s="33"/>
      <c r="O24" s="33"/>
      <c r="P24" s="33"/>
      <c r="Q24" s="32">
        <f>Tableau!N29</f>
        <v>344.526</v>
      </c>
    </row>
    <row r="25" spans="1:17" ht="12.75">
      <c r="A25" s="18" t="s">
        <v>8</v>
      </c>
      <c r="B25" s="27">
        <f>Tableau!E30</f>
        <v>48</v>
      </c>
      <c r="C25" s="29">
        <f>Tableau!F30</f>
        <v>35</v>
      </c>
      <c r="D25" s="28">
        <f>Tableau!G30</f>
        <v>35.851</v>
      </c>
      <c r="E25" s="18" t="s">
        <v>9</v>
      </c>
      <c r="F25" s="23">
        <f>Tableau!I30</f>
        <v>5</v>
      </c>
      <c r="G25" s="23">
        <f>Tableau!J30</f>
        <v>57</v>
      </c>
      <c r="H25" s="24">
        <f>Tableau!K30</f>
        <v>30.212</v>
      </c>
      <c r="J25" s="32" t="str">
        <f>Tableau!C30</f>
        <v>SO909</v>
      </c>
      <c r="K25" s="32" t="str">
        <f>Tableau!B30</f>
        <v>MANCHE A AIR</v>
      </c>
      <c r="L25" s="36">
        <f t="shared" si="0"/>
        <v>48.593291944444445</v>
      </c>
      <c r="M25" s="36">
        <f t="shared" si="1"/>
        <v>5.958392222222223</v>
      </c>
      <c r="N25" s="33"/>
      <c r="O25" s="33"/>
      <c r="P25" s="33"/>
      <c r="Q25" s="32">
        <f>Tableau!N30</f>
        <v>329.953</v>
      </c>
    </row>
    <row r="26" spans="1:17" ht="12.75">
      <c r="A26" s="18" t="s">
        <v>8</v>
      </c>
      <c r="B26" s="27">
        <f>Tableau!E31</f>
        <v>48</v>
      </c>
      <c r="C26" s="29">
        <f>Tableau!F31</f>
        <v>35</v>
      </c>
      <c r="D26" s="28">
        <f>Tableau!G31</f>
        <v>30.934</v>
      </c>
      <c r="E26" s="18" t="s">
        <v>9</v>
      </c>
      <c r="F26" s="23">
        <f>Tableau!I31</f>
        <v>5</v>
      </c>
      <c r="G26" s="23">
        <f>Tableau!J31</f>
        <v>57</v>
      </c>
      <c r="H26" s="24">
        <f>Tableau!K31</f>
        <v>49.153</v>
      </c>
      <c r="J26" s="32" t="str">
        <f>Tableau!C31</f>
        <v>SO911-1</v>
      </c>
      <c r="K26" s="32" t="str">
        <f>Tableau!B31</f>
        <v>HANGARETTE</v>
      </c>
      <c r="L26" s="36">
        <f t="shared" si="0"/>
        <v>48.591926111111114</v>
      </c>
      <c r="M26" s="36">
        <f t="shared" si="1"/>
        <v>5.963653611111111</v>
      </c>
      <c r="N26" s="33"/>
      <c r="O26" s="33"/>
      <c r="P26" s="33"/>
      <c r="Q26" s="32">
        <f>Tableau!N31</f>
        <v>341.847</v>
      </c>
    </row>
    <row r="27" spans="1:17" ht="12.75">
      <c r="A27" s="18" t="s">
        <v>8</v>
      </c>
      <c r="B27" s="27">
        <f>Tableau!E32</f>
        <v>48</v>
      </c>
      <c r="C27" s="29">
        <f>Tableau!F32</f>
        <v>35</v>
      </c>
      <c r="D27" s="28">
        <f>Tableau!G32</f>
        <v>30.649</v>
      </c>
      <c r="E27" s="18" t="s">
        <v>9</v>
      </c>
      <c r="F27" s="23">
        <f>Tableau!I32</f>
        <v>5</v>
      </c>
      <c r="G27" s="23">
        <f>Tableau!J32</f>
        <v>57</v>
      </c>
      <c r="H27" s="24">
        <f>Tableau!K32</f>
        <v>50.334</v>
      </c>
      <c r="J27" s="32" t="str">
        <f>Tableau!C32</f>
        <v>SO911-2</v>
      </c>
      <c r="K27" s="32" t="str">
        <f>Tableau!B32</f>
        <v>HANGARETTE</v>
      </c>
      <c r="L27" s="36">
        <f t="shared" si="0"/>
        <v>48.59184694444445</v>
      </c>
      <c r="M27" s="36">
        <f t="shared" si="1"/>
        <v>5.963981666666667</v>
      </c>
      <c r="N27" s="33"/>
      <c r="O27" s="33"/>
      <c r="P27" s="33"/>
      <c r="Q27" s="32">
        <f>Tableau!N32</f>
        <v>341.847</v>
      </c>
    </row>
    <row r="28" spans="1:17" ht="12.75">
      <c r="A28" s="18" t="s">
        <v>8</v>
      </c>
      <c r="B28" s="27">
        <f>Tableau!E33</f>
        <v>48</v>
      </c>
      <c r="C28" s="29">
        <f>Tableau!F33</f>
        <v>35</v>
      </c>
      <c r="D28" s="28">
        <f>Tableau!G33</f>
        <v>29.677</v>
      </c>
      <c r="E28" s="18" t="s">
        <v>9</v>
      </c>
      <c r="F28" s="23">
        <f>Tableau!I33</f>
        <v>5</v>
      </c>
      <c r="G28" s="23">
        <f>Tableau!J33</f>
        <v>57</v>
      </c>
      <c r="H28" s="24">
        <f>Tableau!K33</f>
        <v>49.807</v>
      </c>
      <c r="J28" s="32" t="str">
        <f>Tableau!C33</f>
        <v>SO912-2</v>
      </c>
      <c r="K28" s="32" t="str">
        <f>Tableau!B33</f>
        <v>HANGARETTE</v>
      </c>
      <c r="L28" s="36">
        <f aca="true" t="shared" si="2" ref="L28:L87">IF((A28="N"),1,-1)*(B28+C28/60+D28/3600)</f>
        <v>48.59157694444445</v>
      </c>
      <c r="M28" s="36">
        <f aca="true" t="shared" si="3" ref="M28:M87">IF((E28="E"),1,-1)*(F28+G28/60+H28/3600)</f>
        <v>5.963835277777778</v>
      </c>
      <c r="N28" s="33"/>
      <c r="O28" s="33"/>
      <c r="P28" s="33"/>
      <c r="Q28" s="32">
        <f>Tableau!N33</f>
        <v>340.827</v>
      </c>
    </row>
    <row r="29" spans="1:17" ht="12.75">
      <c r="A29" s="18" t="s">
        <v>8</v>
      </c>
      <c r="B29" s="27">
        <f>Tableau!E34</f>
        <v>48</v>
      </c>
      <c r="C29" s="29">
        <f>Tableau!F34</f>
        <v>35</v>
      </c>
      <c r="D29" s="28">
        <f>Tableau!G34</f>
        <v>29.954</v>
      </c>
      <c r="E29" s="18" t="s">
        <v>9</v>
      </c>
      <c r="F29" s="23">
        <f>Tableau!I34</f>
        <v>5</v>
      </c>
      <c r="G29" s="23">
        <f>Tableau!J34</f>
        <v>57</v>
      </c>
      <c r="H29" s="24">
        <f>Tableau!K34</f>
        <v>48.615</v>
      </c>
      <c r="J29" s="32" t="str">
        <f>Tableau!C34</f>
        <v>SO912-1</v>
      </c>
      <c r="K29" s="32" t="str">
        <f>Tableau!B34</f>
        <v>HANGARETTE</v>
      </c>
      <c r="L29" s="36">
        <f t="shared" si="2"/>
        <v>48.59165388888889</v>
      </c>
      <c r="M29" s="36">
        <f t="shared" si="3"/>
        <v>5.963504166666667</v>
      </c>
      <c r="N29" s="33"/>
      <c r="O29" s="33"/>
      <c r="P29" s="33"/>
      <c r="Q29" s="32">
        <f>Tableau!N34</f>
        <v>340.827</v>
      </c>
    </row>
    <row r="30" spans="1:17" ht="12.75">
      <c r="A30" s="18" t="s">
        <v>8</v>
      </c>
      <c r="B30" s="27">
        <f>Tableau!E35</f>
        <v>48</v>
      </c>
      <c r="C30" s="29">
        <f>Tableau!F35</f>
        <v>35</v>
      </c>
      <c r="D30" s="28">
        <f>Tableau!G35</f>
        <v>34.406</v>
      </c>
      <c r="E30" s="18" t="s">
        <v>9</v>
      </c>
      <c r="F30" s="23">
        <f>Tableau!I35</f>
        <v>5</v>
      </c>
      <c r="G30" s="23">
        <f>Tableau!J35</f>
        <v>57</v>
      </c>
      <c r="H30" s="24">
        <f>Tableau!K35</f>
        <v>29.047</v>
      </c>
      <c r="J30" s="32" t="str">
        <f>Tableau!C35</f>
        <v>SO917</v>
      </c>
      <c r="K30" s="32" t="str">
        <f>Tableau!B35</f>
        <v>ARBRE</v>
      </c>
      <c r="L30" s="36">
        <f t="shared" si="2"/>
        <v>48.592890555555556</v>
      </c>
      <c r="M30" s="36">
        <f t="shared" si="3"/>
        <v>5.958068611111111</v>
      </c>
      <c r="N30" s="33"/>
      <c r="O30" s="33"/>
      <c r="P30" s="33"/>
      <c r="Q30" s="32">
        <f>Tableau!N35</f>
        <v>336.982</v>
      </c>
    </row>
    <row r="31" spans="1:17" ht="12.75">
      <c r="A31" s="18" t="s">
        <v>8</v>
      </c>
      <c r="B31" s="27">
        <f>Tableau!E36</f>
        <v>48</v>
      </c>
      <c r="C31" s="29">
        <f>Tableau!F36</f>
        <v>35</v>
      </c>
      <c r="D31" s="28">
        <f>Tableau!G36</f>
        <v>28.685</v>
      </c>
      <c r="E31" s="18" t="s">
        <v>9</v>
      </c>
      <c r="F31" s="23">
        <f>Tableau!I36</f>
        <v>5</v>
      </c>
      <c r="G31" s="23">
        <f>Tableau!J36</f>
        <v>57</v>
      </c>
      <c r="H31" s="24">
        <f>Tableau!K36</f>
        <v>49.275</v>
      </c>
      <c r="J31" s="32" t="str">
        <f>Tableau!C36</f>
        <v>SO913-2</v>
      </c>
      <c r="K31" s="32" t="str">
        <f>Tableau!B36</f>
        <v>HANGARETTE</v>
      </c>
      <c r="L31" s="36">
        <f t="shared" si="2"/>
        <v>48.591301388888894</v>
      </c>
      <c r="M31" s="36">
        <f t="shared" si="3"/>
        <v>5.9636875</v>
      </c>
      <c r="N31" s="33"/>
      <c r="O31" s="33"/>
      <c r="P31" s="33"/>
      <c r="Q31" s="32">
        <f>Tableau!N36</f>
        <v>341.023</v>
      </c>
    </row>
    <row r="32" spans="1:17" ht="12.75">
      <c r="A32" s="18" t="s">
        <v>8</v>
      </c>
      <c r="B32" s="27">
        <f>Tableau!E37</f>
        <v>48</v>
      </c>
      <c r="C32" s="29">
        <f>Tableau!F37</f>
        <v>35</v>
      </c>
      <c r="D32" s="28">
        <f>Tableau!G37</f>
        <v>28.903</v>
      </c>
      <c r="E32" s="18" t="s">
        <v>9</v>
      </c>
      <c r="F32" s="23">
        <f>Tableau!I37</f>
        <v>5</v>
      </c>
      <c r="G32" s="23">
        <f>Tableau!J37</f>
        <v>57</v>
      </c>
      <c r="H32" s="24">
        <f>Tableau!K37</f>
        <v>48.315</v>
      </c>
      <c r="J32" s="32" t="str">
        <f>Tableau!C37</f>
        <v>SO913-1</v>
      </c>
      <c r="K32" s="32" t="str">
        <f>Tableau!B37</f>
        <v>HANGARETTE</v>
      </c>
      <c r="L32" s="36">
        <f t="shared" si="2"/>
        <v>48.591361944444444</v>
      </c>
      <c r="M32" s="36">
        <f t="shared" si="3"/>
        <v>5.963420833333333</v>
      </c>
      <c r="N32" s="33"/>
      <c r="O32" s="33"/>
      <c r="P32" s="33"/>
      <c r="Q32" s="32">
        <f>Tableau!N37</f>
        <v>341.023</v>
      </c>
    </row>
    <row r="33" spans="1:17" ht="12.75">
      <c r="A33" s="18" t="s">
        <v>8</v>
      </c>
      <c r="B33" s="27">
        <f>Tableau!E38</f>
        <v>48</v>
      </c>
      <c r="C33" s="29">
        <f>Tableau!F38</f>
        <v>35</v>
      </c>
      <c r="D33" s="28">
        <f>Tableau!G38</f>
        <v>27.558</v>
      </c>
      <c r="E33" s="18" t="s">
        <v>9</v>
      </c>
      <c r="F33" s="23">
        <f>Tableau!I38</f>
        <v>5</v>
      </c>
      <c r="G33" s="23">
        <f>Tableau!J38</f>
        <v>57</v>
      </c>
      <c r="H33" s="24">
        <f>Tableau!K38</f>
        <v>48.664</v>
      </c>
      <c r="J33" s="32" t="str">
        <f>Tableau!C38</f>
        <v>SO914-2</v>
      </c>
      <c r="K33" s="32" t="str">
        <f>Tableau!B38</f>
        <v>HANGARETTE</v>
      </c>
      <c r="L33" s="36">
        <f t="shared" si="2"/>
        <v>48.590988333333335</v>
      </c>
      <c r="M33" s="36">
        <f t="shared" si="3"/>
        <v>5.963517777777778</v>
      </c>
      <c r="N33" s="33"/>
      <c r="O33" s="33"/>
      <c r="P33" s="33"/>
      <c r="Q33" s="32">
        <f>Tableau!N38</f>
        <v>341.429</v>
      </c>
    </row>
    <row r="34" spans="1:17" ht="12.75">
      <c r="A34" s="18" t="s">
        <v>8</v>
      </c>
      <c r="B34" s="27">
        <f>Tableau!E39</f>
        <v>48</v>
      </c>
      <c r="C34" s="29">
        <f>Tableau!F39</f>
        <v>35</v>
      </c>
      <c r="D34" s="28">
        <f>Tableau!G39</f>
        <v>27.832</v>
      </c>
      <c r="E34" s="18" t="s">
        <v>9</v>
      </c>
      <c r="F34" s="23">
        <f>Tableau!I39</f>
        <v>5</v>
      </c>
      <c r="G34" s="23">
        <f>Tableau!J39</f>
        <v>57</v>
      </c>
      <c r="H34" s="24">
        <f>Tableau!K39</f>
        <v>47.473</v>
      </c>
      <c r="J34" s="32" t="str">
        <f>Tableau!C39</f>
        <v>SO914-1</v>
      </c>
      <c r="K34" s="32" t="str">
        <f>Tableau!B39</f>
        <v>HANGARETTE</v>
      </c>
      <c r="L34" s="36">
        <f t="shared" si="2"/>
        <v>48.59106444444445</v>
      </c>
      <c r="M34" s="36">
        <f t="shared" si="3"/>
        <v>5.963186944444445</v>
      </c>
      <c r="N34" s="33"/>
      <c r="O34" s="33"/>
      <c r="P34" s="33"/>
      <c r="Q34" s="32">
        <f>Tableau!N39</f>
        <v>341.429</v>
      </c>
    </row>
    <row r="35" spans="1:17" ht="12.75">
      <c r="A35" s="18" t="s">
        <v>8</v>
      </c>
      <c r="B35" s="27">
        <f>Tableau!E40</f>
        <v>48</v>
      </c>
      <c r="C35" s="29">
        <f>Tableau!F40</f>
        <v>35</v>
      </c>
      <c r="D35" s="28">
        <f>Tableau!G40</f>
        <v>26.702</v>
      </c>
      <c r="E35" s="18" t="s">
        <v>9</v>
      </c>
      <c r="F35" s="23">
        <f>Tableau!I40</f>
        <v>5</v>
      </c>
      <c r="G35" s="23">
        <f>Tableau!J40</f>
        <v>57</v>
      </c>
      <c r="H35" s="24">
        <f>Tableau!K40</f>
        <v>46.866</v>
      </c>
      <c r="J35" s="32" t="str">
        <f>Tableau!C40</f>
        <v>SO915-1</v>
      </c>
      <c r="K35" s="32" t="str">
        <f>Tableau!B40</f>
        <v>HANGARETTE</v>
      </c>
      <c r="L35" s="36">
        <f t="shared" si="2"/>
        <v>48.59075055555556</v>
      </c>
      <c r="M35" s="36">
        <f t="shared" si="3"/>
        <v>5.963018333333333</v>
      </c>
      <c r="N35" s="33"/>
      <c r="O35" s="33"/>
      <c r="P35" s="33"/>
      <c r="Q35" s="32">
        <f>Tableau!N40</f>
        <v>342.911</v>
      </c>
    </row>
    <row r="36" spans="1:17" ht="12.75">
      <c r="A36" s="18" t="s">
        <v>8</v>
      </c>
      <c r="B36" s="27">
        <f>Tableau!E41</f>
        <v>48</v>
      </c>
      <c r="C36" s="29">
        <f>Tableau!F41</f>
        <v>35</v>
      </c>
      <c r="D36" s="28">
        <f>Tableau!G41</f>
        <v>26.417</v>
      </c>
      <c r="E36" s="18" t="s">
        <v>9</v>
      </c>
      <c r="F36" s="23">
        <f>Tableau!I41</f>
        <v>5</v>
      </c>
      <c r="G36" s="23">
        <f>Tableau!J41</f>
        <v>57</v>
      </c>
      <c r="H36" s="24">
        <f>Tableau!K41</f>
        <v>48.048</v>
      </c>
      <c r="J36" s="32" t="str">
        <f>Tableau!C41</f>
        <v>SO915-2</v>
      </c>
      <c r="K36" s="32" t="str">
        <f>Tableau!B41</f>
        <v>HANGARETTE</v>
      </c>
      <c r="L36" s="36">
        <f t="shared" si="2"/>
        <v>48.59067138888889</v>
      </c>
      <c r="M36" s="36">
        <f t="shared" si="3"/>
        <v>5.963346666666667</v>
      </c>
      <c r="N36" s="33"/>
      <c r="O36" s="33"/>
      <c r="P36" s="33"/>
      <c r="Q36" s="32">
        <f>Tableau!N41</f>
        <v>342.911</v>
      </c>
    </row>
    <row r="37" spans="1:17" ht="12.75">
      <c r="A37" s="18" t="s">
        <v>8</v>
      </c>
      <c r="B37" s="27">
        <f>Tableau!E42</f>
        <v>48</v>
      </c>
      <c r="C37" s="29">
        <f>Tableau!F42</f>
        <v>35</v>
      </c>
      <c r="D37" s="28">
        <f>Tableau!G42</f>
        <v>26.311</v>
      </c>
      <c r="E37" s="18" t="s">
        <v>9</v>
      </c>
      <c r="F37" s="23">
        <f>Tableau!I42</f>
        <v>5</v>
      </c>
      <c r="G37" s="23">
        <f>Tableau!J42</f>
        <v>57</v>
      </c>
      <c r="H37" s="24">
        <f>Tableau!K42</f>
        <v>37.112</v>
      </c>
      <c r="J37" s="32" t="str">
        <f>Tableau!C42</f>
        <v>SO203</v>
      </c>
      <c r="K37" s="32" t="str">
        <f>Tableau!B42</f>
        <v>GLIDE</v>
      </c>
      <c r="L37" s="36">
        <f t="shared" si="2"/>
        <v>48.59064194444445</v>
      </c>
      <c r="M37" s="36">
        <f t="shared" si="3"/>
        <v>5.960308888888889</v>
      </c>
      <c r="N37" s="33"/>
      <c r="O37" s="33"/>
      <c r="P37" s="33"/>
      <c r="Q37" s="32">
        <f>Tableau!N42</f>
        <v>345.237</v>
      </c>
    </row>
    <row r="38" spans="1:17" ht="12.75">
      <c r="A38" s="18" t="s">
        <v>8</v>
      </c>
      <c r="B38" s="27">
        <f>Tableau!E43</f>
        <v>48</v>
      </c>
      <c r="C38" s="29">
        <f>Tableau!F43</f>
        <v>35</v>
      </c>
      <c r="D38" s="28">
        <f>Tableau!G43</f>
        <v>24.252</v>
      </c>
      <c r="E38" s="18" t="s">
        <v>9</v>
      </c>
      <c r="F38" s="23">
        <f>Tableau!I43</f>
        <v>5</v>
      </c>
      <c r="G38" s="23">
        <f>Tableau!J43</f>
        <v>57</v>
      </c>
      <c r="H38" s="24">
        <f>Tableau!K43</f>
        <v>36.507</v>
      </c>
      <c r="J38" s="32" t="str">
        <f>Tableau!C43</f>
        <v>SO916</v>
      </c>
      <c r="K38" s="32" t="str">
        <f>Tableau!B43</f>
        <v>MÂT METEO</v>
      </c>
      <c r="L38" s="36">
        <f t="shared" si="2"/>
        <v>48.590070000000004</v>
      </c>
      <c r="M38" s="36">
        <f t="shared" si="3"/>
        <v>5.960140833333334</v>
      </c>
      <c r="N38" s="33"/>
      <c r="O38" s="33"/>
      <c r="P38" s="33"/>
      <c r="Q38" s="32">
        <f>Tableau!N43</f>
        <v>341.363</v>
      </c>
    </row>
    <row r="39" spans="1:17" ht="12.75">
      <c r="A39" s="18" t="s">
        <v>8</v>
      </c>
      <c r="B39" s="27">
        <f>Tableau!E44</f>
        <v>48</v>
      </c>
      <c r="C39" s="29">
        <f>Tableau!F44</f>
        <v>35</v>
      </c>
      <c r="D39" s="28">
        <f>Tableau!G44</f>
        <v>3.704</v>
      </c>
      <c r="E39" s="18" t="s">
        <v>9</v>
      </c>
      <c r="F39" s="23">
        <f>Tableau!I44</f>
        <v>5</v>
      </c>
      <c r="G39" s="23">
        <f>Tableau!J44</f>
        <v>57</v>
      </c>
      <c r="H39" s="24">
        <f>Tableau!K44</f>
        <v>54.629</v>
      </c>
      <c r="J39" s="32" t="str">
        <f>Tableau!C44</f>
        <v>SO357</v>
      </c>
      <c r="K39" s="32" t="str">
        <f>Tableau!B44</f>
        <v>ANTENNE ÉMISSION NORD</v>
      </c>
      <c r="L39" s="36">
        <f t="shared" si="2"/>
        <v>48.584362222222225</v>
      </c>
      <c r="M39" s="36">
        <f t="shared" si="3"/>
        <v>5.965174722222223</v>
      </c>
      <c r="N39" s="33"/>
      <c r="O39" s="33"/>
      <c r="P39" s="33"/>
      <c r="Q39" s="32">
        <f>Tableau!N44</f>
        <v>354.137</v>
      </c>
    </row>
    <row r="40" spans="1:17" ht="12.75">
      <c r="A40" s="18" t="s">
        <v>8</v>
      </c>
      <c r="B40" s="27">
        <f>Tableau!E45</f>
        <v>48</v>
      </c>
      <c r="C40" s="29">
        <f>Tableau!F45</f>
        <v>35</v>
      </c>
      <c r="D40" s="28">
        <f>Tableau!G45</f>
        <v>3.109</v>
      </c>
      <c r="E40" s="18" t="s">
        <v>9</v>
      </c>
      <c r="F40" s="23">
        <f>Tableau!I45</f>
        <v>5</v>
      </c>
      <c r="G40" s="23">
        <f>Tableau!J45</f>
        <v>57</v>
      </c>
      <c r="H40" s="24">
        <f>Tableau!K45</f>
        <v>53.979</v>
      </c>
      <c r="J40" s="32" t="str">
        <f>Tableau!C45</f>
        <v>SO356</v>
      </c>
      <c r="K40" s="32" t="str">
        <f>Tableau!B45</f>
        <v>ANTENNE ÉMISSION OUEST</v>
      </c>
      <c r="L40" s="36">
        <f t="shared" si="2"/>
        <v>48.58419694444445</v>
      </c>
      <c r="M40" s="36">
        <f t="shared" si="3"/>
        <v>5.964994166666667</v>
      </c>
      <c r="N40" s="33"/>
      <c r="O40" s="33"/>
      <c r="P40" s="33"/>
      <c r="Q40" s="32">
        <f>Tableau!N45</f>
        <v>354.336</v>
      </c>
    </row>
    <row r="41" spans="1:17" ht="12.75">
      <c r="A41" s="18" t="s">
        <v>8</v>
      </c>
      <c r="B41" s="27">
        <f>Tableau!E46</f>
        <v>48</v>
      </c>
      <c r="C41" s="29">
        <f>Tableau!F46</f>
        <v>35</v>
      </c>
      <c r="D41" s="28">
        <f>Tableau!G46</f>
        <v>2.445</v>
      </c>
      <c r="E41" s="18" t="s">
        <v>9</v>
      </c>
      <c r="F41" s="23">
        <f>Tableau!I46</f>
        <v>5</v>
      </c>
      <c r="G41" s="23">
        <f>Tableau!J46</f>
        <v>57</v>
      </c>
      <c r="H41" s="24">
        <f>Tableau!K46</f>
        <v>54.886</v>
      </c>
      <c r="J41" s="32" t="str">
        <f>Tableau!C46</f>
        <v>SO355</v>
      </c>
      <c r="K41" s="32" t="str">
        <f>Tableau!B46</f>
        <v>ANTENNE ÉMISSION SUD</v>
      </c>
      <c r="L41" s="36">
        <f t="shared" si="2"/>
        <v>48.5840125</v>
      </c>
      <c r="M41" s="36">
        <f t="shared" si="3"/>
        <v>5.965246111111111</v>
      </c>
      <c r="N41" s="33"/>
      <c r="O41" s="33"/>
      <c r="P41" s="33"/>
      <c r="Q41" s="32">
        <f>Tableau!N46</f>
        <v>353.524</v>
      </c>
    </row>
    <row r="42" spans="1:17" ht="12.75">
      <c r="A42" s="18" t="s">
        <v>8</v>
      </c>
      <c r="B42" s="27">
        <f>Tableau!E47</f>
        <v>48</v>
      </c>
      <c r="C42" s="29">
        <f>Tableau!F47</f>
        <v>35</v>
      </c>
      <c r="D42" s="28">
        <f>Tableau!G47</f>
        <v>2.793</v>
      </c>
      <c r="E42" s="18" t="s">
        <v>9</v>
      </c>
      <c r="F42" s="23">
        <f>Tableau!I47</f>
        <v>5</v>
      </c>
      <c r="G42" s="23">
        <f>Tableau!J47</f>
        <v>57</v>
      </c>
      <c r="H42" s="24">
        <f>Tableau!K47</f>
        <v>47.788</v>
      </c>
      <c r="J42" s="32" t="str">
        <f>Tableau!C47</f>
        <v>SO919-2</v>
      </c>
      <c r="K42" s="32" t="str">
        <f>Tableau!B47</f>
        <v>HM 13</v>
      </c>
      <c r="L42" s="36">
        <f t="shared" si="2"/>
        <v>48.58410916666667</v>
      </c>
      <c r="M42" s="36">
        <f t="shared" si="3"/>
        <v>5.963274444444445</v>
      </c>
      <c r="N42" s="33"/>
      <c r="O42" s="33"/>
      <c r="P42" s="33"/>
      <c r="Q42" s="32">
        <f>Tableau!N47</f>
        <v>346.304</v>
      </c>
    </row>
    <row r="43" spans="1:17" ht="12.75">
      <c r="A43" s="18" t="s">
        <v>8</v>
      </c>
      <c r="B43" s="27">
        <f>Tableau!E48</f>
        <v>48</v>
      </c>
      <c r="C43" s="29">
        <f>Tableau!F48</f>
        <v>35</v>
      </c>
      <c r="D43" s="28">
        <f>Tableau!G48</f>
        <v>3.447</v>
      </c>
      <c r="E43" s="18" t="s">
        <v>9</v>
      </c>
      <c r="F43" s="23">
        <f>Tableau!I48</f>
        <v>5</v>
      </c>
      <c r="G43" s="23">
        <f>Tableau!J48</f>
        <v>57</v>
      </c>
      <c r="H43" s="24">
        <f>Tableau!K48</f>
        <v>44.222</v>
      </c>
      <c r="J43" s="32" t="str">
        <f>Tableau!C48</f>
        <v>SO919-1</v>
      </c>
      <c r="K43" s="32" t="str">
        <f>Tableau!B48</f>
        <v>HM 13</v>
      </c>
      <c r="L43" s="36">
        <f t="shared" si="2"/>
        <v>48.584290833333334</v>
      </c>
      <c r="M43" s="36">
        <f t="shared" si="3"/>
        <v>5.962283888888889</v>
      </c>
      <c r="N43" s="33"/>
      <c r="O43" s="33"/>
      <c r="P43" s="33"/>
      <c r="Q43" s="32">
        <f>Tableau!N48</f>
        <v>346.304</v>
      </c>
    </row>
    <row r="44" spans="1:17" ht="12.75">
      <c r="A44" s="18" t="s">
        <v>8</v>
      </c>
      <c r="B44" s="27">
        <f>Tableau!E49</f>
        <v>48</v>
      </c>
      <c r="C44" s="29">
        <f>Tableau!F49</f>
        <v>35</v>
      </c>
      <c r="D44" s="28">
        <f>Tableau!G49</f>
        <v>3.301</v>
      </c>
      <c r="E44" s="18" t="s">
        <v>9</v>
      </c>
      <c r="F44" s="23">
        <f>Tableau!I49</f>
        <v>5</v>
      </c>
      <c r="G44" s="23">
        <f>Tableau!J49</f>
        <v>57</v>
      </c>
      <c r="H44" s="24">
        <f>Tableau!K49</f>
        <v>38.974</v>
      </c>
      <c r="J44" s="32" t="str">
        <f>Tableau!C49</f>
        <v>SO920</v>
      </c>
      <c r="K44" s="32" t="str">
        <f>Tableau!B49</f>
        <v>MANCHE A AIR</v>
      </c>
      <c r="L44" s="36">
        <f t="shared" si="2"/>
        <v>48.58425027777778</v>
      </c>
      <c r="M44" s="36">
        <f t="shared" si="3"/>
        <v>5.960826111111111</v>
      </c>
      <c r="N44" s="33"/>
      <c r="O44" s="33"/>
      <c r="P44" s="33"/>
      <c r="Q44" s="32">
        <f>Tableau!N49</f>
        <v>335.725</v>
      </c>
    </row>
    <row r="45" spans="1:17" ht="12.75">
      <c r="A45" s="18" t="s">
        <v>8</v>
      </c>
      <c r="B45" s="27">
        <f>Tableau!E50</f>
        <v>48</v>
      </c>
      <c r="C45" s="29">
        <f>Tableau!F50</f>
        <v>35</v>
      </c>
      <c r="D45" s="28">
        <f>Tableau!G50</f>
        <v>0.608</v>
      </c>
      <c r="E45" s="18" t="s">
        <v>9</v>
      </c>
      <c r="F45" s="23">
        <f>Tableau!I50</f>
        <v>5</v>
      </c>
      <c r="G45" s="23">
        <f>Tableau!J50</f>
        <v>57</v>
      </c>
      <c r="H45" s="24">
        <f>Tableau!K50</f>
        <v>42.704</v>
      </c>
      <c r="J45" s="32" t="str">
        <f>Tableau!C50</f>
        <v>SO919-4</v>
      </c>
      <c r="K45" s="32" t="str">
        <f>Tableau!B50</f>
        <v>HM 13</v>
      </c>
      <c r="L45" s="36">
        <f t="shared" si="2"/>
        <v>48.58350222222222</v>
      </c>
      <c r="M45" s="36">
        <f t="shared" si="3"/>
        <v>5.961862222222223</v>
      </c>
      <c r="N45" s="33"/>
      <c r="O45" s="33"/>
      <c r="P45" s="33"/>
      <c r="Q45" s="32">
        <f>Tableau!N50</f>
        <v>346.304</v>
      </c>
    </row>
    <row r="46" spans="1:17" ht="12.75">
      <c r="A46" s="18" t="s">
        <v>8</v>
      </c>
      <c r="B46" s="27">
        <f>Tableau!E51</f>
        <v>48</v>
      </c>
      <c r="C46" s="29">
        <f>Tableau!F51</f>
        <v>34</v>
      </c>
      <c r="D46" s="28">
        <f>Tableau!G51</f>
        <v>59.625</v>
      </c>
      <c r="E46" s="18" t="s">
        <v>9</v>
      </c>
      <c r="F46" s="23">
        <f>Tableau!I51</f>
        <v>5</v>
      </c>
      <c r="G46" s="23">
        <f>Tableau!J51</f>
        <v>57</v>
      </c>
      <c r="H46" s="24">
        <f>Tableau!K51</f>
        <v>46.094</v>
      </c>
      <c r="J46" s="32" t="str">
        <f>Tableau!C51</f>
        <v>SO919-3</v>
      </c>
      <c r="K46" s="32" t="str">
        <f>Tableau!B51</f>
        <v>HM 13</v>
      </c>
      <c r="L46" s="36">
        <f t="shared" si="2"/>
        <v>48.58322916666667</v>
      </c>
      <c r="M46" s="36">
        <f t="shared" si="3"/>
        <v>5.962803888888889</v>
      </c>
      <c r="N46" s="33"/>
      <c r="O46" s="33"/>
      <c r="P46" s="33"/>
      <c r="Q46" s="32">
        <f>Tableau!N51</f>
        <v>346.304</v>
      </c>
    </row>
    <row r="47" spans="1:17" ht="12.75">
      <c r="A47" s="18" t="s">
        <v>8</v>
      </c>
      <c r="B47" s="27">
        <f>Tableau!E52</f>
        <v>48</v>
      </c>
      <c r="C47" s="29">
        <f>Tableau!F52</f>
        <v>35</v>
      </c>
      <c r="D47" s="28">
        <f>Tableau!G52</f>
        <v>1.11</v>
      </c>
      <c r="E47" s="18" t="s">
        <v>9</v>
      </c>
      <c r="F47" s="23">
        <f>Tableau!I52</f>
        <v>5</v>
      </c>
      <c r="G47" s="23">
        <f>Tableau!J52</f>
        <v>57</v>
      </c>
      <c r="H47" s="24">
        <f>Tableau!K52</f>
        <v>6.623</v>
      </c>
      <c r="J47" s="32" t="str">
        <f>Tableau!C52</f>
        <v>SO300</v>
      </c>
      <c r="K47" s="32" t="str">
        <f>Tableau!B52</f>
        <v>TACAN</v>
      </c>
      <c r="L47" s="36">
        <f t="shared" si="2"/>
        <v>48.58364166666667</v>
      </c>
      <c r="M47" s="36">
        <f t="shared" si="3"/>
        <v>5.951839722222222</v>
      </c>
      <c r="N47" s="33"/>
      <c r="O47" s="33"/>
      <c r="P47" s="33"/>
      <c r="Q47" s="32">
        <f>Tableau!N52</f>
        <v>342.321</v>
      </c>
    </row>
    <row r="48" spans="1:17" ht="12.75">
      <c r="A48" s="18" t="s">
        <v>8</v>
      </c>
      <c r="B48" s="27">
        <f>Tableau!E53</f>
        <v>48</v>
      </c>
      <c r="C48" s="29">
        <f>Tableau!F53</f>
        <v>34</v>
      </c>
      <c r="D48" s="28">
        <f>Tableau!G53</f>
        <v>52.792</v>
      </c>
      <c r="E48" s="18" t="s">
        <v>9</v>
      </c>
      <c r="F48" s="23">
        <f>Tableau!I53</f>
        <v>5</v>
      </c>
      <c r="G48" s="23">
        <f>Tableau!J53</f>
        <v>57</v>
      </c>
      <c r="H48" s="24">
        <f>Tableau!K53</f>
        <v>30.653</v>
      </c>
      <c r="J48" s="32" t="str">
        <f>Tableau!C53</f>
        <v>SO922-2</v>
      </c>
      <c r="K48" s="32" t="str">
        <f>Tableau!B53</f>
        <v>ESIS PISTE</v>
      </c>
      <c r="L48" s="36">
        <f t="shared" si="2"/>
        <v>48.58133111111111</v>
      </c>
      <c r="M48" s="36">
        <f t="shared" si="3"/>
        <v>5.958514722222223</v>
      </c>
      <c r="N48" s="33"/>
      <c r="O48" s="33"/>
      <c r="P48" s="33"/>
      <c r="Q48" s="32">
        <f>Tableau!N53</f>
        <v>345.38</v>
      </c>
    </row>
    <row r="49" spans="1:17" ht="12.75">
      <c r="A49" s="18" t="s">
        <v>8</v>
      </c>
      <c r="B49" s="27">
        <f>Tableau!E54</f>
        <v>48</v>
      </c>
      <c r="C49" s="29">
        <f>Tableau!F54</f>
        <v>34</v>
      </c>
      <c r="D49" s="28">
        <f>Tableau!G54</f>
        <v>52.97</v>
      </c>
      <c r="E49" s="18" t="s">
        <v>9</v>
      </c>
      <c r="F49" s="23">
        <f>Tableau!I54</f>
        <v>5</v>
      </c>
      <c r="G49" s="23">
        <f>Tableau!J54</f>
        <v>57</v>
      </c>
      <c r="H49" s="24">
        <f>Tableau!K54</f>
        <v>29.888</v>
      </c>
      <c r="J49" s="32" t="str">
        <f>Tableau!C54</f>
        <v>SO922-1</v>
      </c>
      <c r="K49" s="32" t="str">
        <f>Tableau!B54</f>
        <v>ESIS PISTE</v>
      </c>
      <c r="L49" s="36">
        <f t="shared" si="2"/>
        <v>48.58138055555556</v>
      </c>
      <c r="M49" s="36">
        <f t="shared" si="3"/>
        <v>5.958302222222223</v>
      </c>
      <c r="N49" s="33"/>
      <c r="O49" s="33"/>
      <c r="P49" s="33"/>
      <c r="Q49" s="32">
        <f>Tableau!N54</f>
        <v>345.38</v>
      </c>
    </row>
    <row r="50" spans="1:17" ht="12.75">
      <c r="A50" s="18" t="s">
        <v>8</v>
      </c>
      <c r="B50" s="27">
        <f>Tableau!E55</f>
        <v>48</v>
      </c>
      <c r="C50" s="29">
        <f>Tableau!F55</f>
        <v>34</v>
      </c>
      <c r="D50" s="28">
        <f>Tableau!G55</f>
        <v>50.778</v>
      </c>
      <c r="E50" s="18" t="s">
        <v>9</v>
      </c>
      <c r="F50" s="23">
        <f>Tableau!I55</f>
        <v>5</v>
      </c>
      <c r="G50" s="23">
        <f>Tableau!J55</f>
        <v>57</v>
      </c>
      <c r="H50" s="24">
        <f>Tableau!K55</f>
        <v>38.526</v>
      </c>
      <c r="J50" s="32" t="str">
        <f>Tableau!C55</f>
        <v>SO921</v>
      </c>
      <c r="K50" s="32" t="str">
        <f>Tableau!B55</f>
        <v>TOUR DE CONTRÔLE</v>
      </c>
      <c r="L50" s="36">
        <f t="shared" si="2"/>
        <v>48.58077166666667</v>
      </c>
      <c r="M50" s="36">
        <f t="shared" si="3"/>
        <v>5.960701666666667</v>
      </c>
      <c r="N50" s="33"/>
      <c r="O50" s="33"/>
      <c r="P50" s="33"/>
      <c r="Q50" s="32">
        <f>Tableau!N55</f>
        <v>370.215</v>
      </c>
    </row>
    <row r="51" spans="1:17" ht="12.75">
      <c r="A51" s="18" t="s">
        <v>8</v>
      </c>
      <c r="B51" s="27">
        <f>Tableau!E56</f>
        <v>48</v>
      </c>
      <c r="C51" s="29">
        <f>Tableau!F56</f>
        <v>34</v>
      </c>
      <c r="D51" s="28">
        <f>Tableau!G56</f>
        <v>52.209</v>
      </c>
      <c r="E51" s="18" t="s">
        <v>9</v>
      </c>
      <c r="F51" s="23">
        <f>Tableau!I56</f>
        <v>5</v>
      </c>
      <c r="G51" s="23">
        <f>Tableau!J56</f>
        <v>57</v>
      </c>
      <c r="H51" s="24">
        <f>Tableau!K56</f>
        <v>30.343</v>
      </c>
      <c r="J51" s="32" t="str">
        <f>Tableau!C56</f>
        <v>SO922-3</v>
      </c>
      <c r="K51" s="32" t="str">
        <f>Tableau!B56</f>
        <v>ESIS PISTE</v>
      </c>
      <c r="L51" s="36">
        <f t="shared" si="2"/>
        <v>48.58116916666667</v>
      </c>
      <c r="M51" s="36">
        <f t="shared" si="3"/>
        <v>5.9584286111111116</v>
      </c>
      <c r="N51" s="33"/>
      <c r="O51" s="33"/>
      <c r="P51" s="33"/>
      <c r="Q51" s="32">
        <f>Tableau!N56</f>
        <v>345.38</v>
      </c>
    </row>
    <row r="52" spans="1:17" ht="12.75">
      <c r="A52" s="18" t="s">
        <v>8</v>
      </c>
      <c r="B52" s="27">
        <f>Tableau!E57</f>
        <v>48</v>
      </c>
      <c r="C52" s="29">
        <f>Tableau!F57</f>
        <v>34</v>
      </c>
      <c r="D52" s="28">
        <f>Tableau!G57</f>
        <v>52.386</v>
      </c>
      <c r="E52" s="18" t="s">
        <v>9</v>
      </c>
      <c r="F52" s="23">
        <f>Tableau!I57</f>
        <v>5</v>
      </c>
      <c r="G52" s="23">
        <f>Tableau!J57</f>
        <v>57</v>
      </c>
      <c r="H52" s="24">
        <f>Tableau!K57</f>
        <v>29.578</v>
      </c>
      <c r="J52" s="32" t="str">
        <f>Tableau!C57</f>
        <v>SO922-4</v>
      </c>
      <c r="K52" s="32" t="str">
        <f>Tableau!B57</f>
        <v>ESIS PISTE</v>
      </c>
      <c r="L52" s="36">
        <f t="shared" si="2"/>
        <v>48.58121833333334</v>
      </c>
      <c r="M52" s="36">
        <f t="shared" si="3"/>
        <v>5.958216111111112</v>
      </c>
      <c r="N52" s="33"/>
      <c r="O52" s="33"/>
      <c r="P52" s="33"/>
      <c r="Q52" s="32">
        <f>Tableau!N57</f>
        <v>345.38</v>
      </c>
    </row>
    <row r="53" spans="1:17" ht="12.75">
      <c r="A53" s="18" t="s">
        <v>8</v>
      </c>
      <c r="B53" s="27">
        <f>Tableau!E58</f>
        <v>48</v>
      </c>
      <c r="C53" s="29">
        <f>Tableau!F58</f>
        <v>34</v>
      </c>
      <c r="D53" s="28">
        <f>Tableau!G58</f>
        <v>54.234</v>
      </c>
      <c r="E53" s="18" t="s">
        <v>9</v>
      </c>
      <c r="F53" s="23">
        <f>Tableau!I58</f>
        <v>5</v>
      </c>
      <c r="G53" s="23">
        <f>Tableau!J58</f>
        <v>57</v>
      </c>
      <c r="H53" s="24">
        <f>Tableau!K58</f>
        <v>20.559</v>
      </c>
      <c r="J53" s="32" t="str">
        <f>Tableau!C58</f>
        <v>SO353</v>
      </c>
      <c r="K53" s="32" t="str">
        <f>Tableau!B58</f>
        <v>PAR NG</v>
      </c>
      <c r="L53" s="36">
        <f t="shared" si="2"/>
        <v>48.58173166666667</v>
      </c>
      <c r="M53" s="36">
        <f t="shared" si="3"/>
        <v>5.955710833333334</v>
      </c>
      <c r="N53" s="33"/>
      <c r="O53" s="33"/>
      <c r="P53" s="33"/>
      <c r="Q53" s="32">
        <f>Tableau!N58</f>
        <v>343.695</v>
      </c>
    </row>
    <row r="54" spans="1:17" ht="12.75">
      <c r="A54" s="18" t="s">
        <v>8</v>
      </c>
      <c r="B54" s="27">
        <f>Tableau!E59</f>
        <v>48</v>
      </c>
      <c r="C54" s="29">
        <f>Tableau!F59</f>
        <v>34</v>
      </c>
      <c r="D54" s="28">
        <f>Tableau!G59</f>
        <v>54.151</v>
      </c>
      <c r="E54" s="18" t="s">
        <v>9</v>
      </c>
      <c r="F54" s="23">
        <f>Tableau!I59</f>
        <v>5</v>
      </c>
      <c r="G54" s="23">
        <f>Tableau!J59</f>
        <v>57</v>
      </c>
      <c r="H54" s="24">
        <f>Tableau!K59</f>
        <v>20.755</v>
      </c>
      <c r="J54" s="32" t="str">
        <f>Tableau!C59</f>
        <v>SO354</v>
      </c>
      <c r="K54" s="32" t="str">
        <f>Tableau!B59</f>
        <v>ANTENNE PARATONNERRE</v>
      </c>
      <c r="L54" s="36">
        <f t="shared" si="2"/>
        <v>48.58170861111111</v>
      </c>
      <c r="M54" s="36">
        <f t="shared" si="3"/>
        <v>5.955765277777778</v>
      </c>
      <c r="N54" s="33"/>
      <c r="O54" s="33"/>
      <c r="P54" s="33"/>
      <c r="Q54" s="32">
        <f>Tableau!N59</f>
        <v>348.085</v>
      </c>
    </row>
    <row r="55" spans="1:17" ht="12.75">
      <c r="A55" s="18" t="s">
        <v>8</v>
      </c>
      <c r="B55" s="27">
        <f>Tableau!E60</f>
        <v>48</v>
      </c>
      <c r="C55" s="29">
        <f>Tableau!F60</f>
        <v>34</v>
      </c>
      <c r="D55" s="28">
        <f>Tableau!G60</f>
        <v>50.759</v>
      </c>
      <c r="E55" s="18" t="s">
        <v>9</v>
      </c>
      <c r="F55" s="23">
        <f>Tableau!I60</f>
        <v>5</v>
      </c>
      <c r="G55" s="23">
        <f>Tableau!J60</f>
        <v>57</v>
      </c>
      <c r="H55" s="24">
        <f>Tableau!K60</f>
        <v>27.248</v>
      </c>
      <c r="J55" s="32" t="str">
        <f>Tableau!C60</f>
        <v>SO923</v>
      </c>
      <c r="K55" s="32" t="str">
        <f>Tableau!B60</f>
        <v>MANCHE A AIR</v>
      </c>
      <c r="L55" s="36">
        <f t="shared" si="2"/>
        <v>48.58076638888889</v>
      </c>
      <c r="M55" s="36">
        <f t="shared" si="3"/>
        <v>5.957568888888889</v>
      </c>
      <c r="N55" s="33"/>
      <c r="O55" s="33"/>
      <c r="P55" s="33"/>
      <c r="Q55" s="32">
        <f>Tableau!N60</f>
        <v>346.599</v>
      </c>
    </row>
    <row r="56" spans="1:17" ht="12.75">
      <c r="A56" s="18" t="s">
        <v>8</v>
      </c>
      <c r="B56" s="27">
        <f>Tableau!E61</f>
        <v>48</v>
      </c>
      <c r="C56" s="29">
        <f>Tableau!F61</f>
        <v>34</v>
      </c>
      <c r="D56" s="28">
        <f>Tableau!G61</f>
        <v>45.587</v>
      </c>
      <c r="E56" s="18" t="s">
        <v>9</v>
      </c>
      <c r="F56" s="23">
        <f>Tableau!I61</f>
        <v>5</v>
      </c>
      <c r="G56" s="23">
        <f>Tableau!J61</f>
        <v>57</v>
      </c>
      <c r="H56" s="24">
        <f>Tableau!K61</f>
        <v>38.014</v>
      </c>
      <c r="J56" s="32" t="str">
        <f>Tableau!C61</f>
        <v>SO924-2</v>
      </c>
      <c r="K56" s="32" t="str">
        <f>Tableau!B61</f>
        <v>HM 4</v>
      </c>
      <c r="L56" s="36">
        <f t="shared" si="2"/>
        <v>48.57932972222223</v>
      </c>
      <c r="M56" s="36">
        <f t="shared" si="3"/>
        <v>5.960559444444445</v>
      </c>
      <c r="N56" s="33"/>
      <c r="O56" s="33"/>
      <c r="P56" s="33"/>
      <c r="Q56" s="32">
        <f>Tableau!N61</f>
        <v>355.367</v>
      </c>
    </row>
    <row r="57" spans="1:17" ht="12.75">
      <c r="A57" s="18" t="s">
        <v>8</v>
      </c>
      <c r="B57" s="27">
        <f>Tableau!E62</f>
        <v>48</v>
      </c>
      <c r="C57" s="29">
        <f>Tableau!F62</f>
        <v>34</v>
      </c>
      <c r="D57" s="28">
        <f>Tableau!G62</f>
        <v>46.028</v>
      </c>
      <c r="E57" s="18" t="s">
        <v>9</v>
      </c>
      <c r="F57" s="23">
        <f>Tableau!I62</f>
        <v>5</v>
      </c>
      <c r="G57" s="23">
        <f>Tableau!J62</f>
        <v>57</v>
      </c>
      <c r="H57" s="24">
        <f>Tableau!K62</f>
        <v>36.13</v>
      </c>
      <c r="J57" s="32" t="str">
        <f>Tableau!C62</f>
        <v>SO924-1</v>
      </c>
      <c r="K57" s="32" t="str">
        <f>Tableau!B62</f>
        <v>HM 4</v>
      </c>
      <c r="L57" s="36">
        <f t="shared" si="2"/>
        <v>48.57945222222222</v>
      </c>
      <c r="M57" s="36">
        <f t="shared" si="3"/>
        <v>5.960036111111111</v>
      </c>
      <c r="N57" s="33"/>
      <c r="O57" s="33"/>
      <c r="P57" s="33"/>
      <c r="Q57" s="32">
        <f>Tableau!N62</f>
        <v>355.367</v>
      </c>
    </row>
    <row r="58" spans="1:17" ht="12.75">
      <c r="A58" s="18" t="s">
        <v>8</v>
      </c>
      <c r="B58" s="27">
        <f>Tableau!E63</f>
        <v>48</v>
      </c>
      <c r="C58" s="29">
        <f>Tableau!F63</f>
        <v>34</v>
      </c>
      <c r="D58" s="28">
        <f>Tableau!G63</f>
        <v>43.663</v>
      </c>
      <c r="E58" s="18" t="s">
        <v>9</v>
      </c>
      <c r="F58" s="23">
        <f>Tableau!I63</f>
        <v>5</v>
      </c>
      <c r="G58" s="23">
        <f>Tableau!J63</f>
        <v>57</v>
      </c>
      <c r="H58" s="24">
        <f>Tableau!K63</f>
        <v>36.995</v>
      </c>
      <c r="J58" s="32" t="str">
        <f>Tableau!C63</f>
        <v>SO924-3</v>
      </c>
      <c r="K58" s="32" t="str">
        <f>Tableau!B63</f>
        <v>HM 4</v>
      </c>
      <c r="L58" s="36">
        <f t="shared" si="2"/>
        <v>48.57879527777778</v>
      </c>
      <c r="M58" s="36">
        <f t="shared" si="3"/>
        <v>5.960276388888889</v>
      </c>
      <c r="N58" s="33"/>
      <c r="O58" s="33"/>
      <c r="P58" s="33"/>
      <c r="Q58" s="32">
        <f>Tableau!N63</f>
        <v>355.367</v>
      </c>
    </row>
    <row r="59" spans="1:17" ht="12.75">
      <c r="A59" s="18" t="s">
        <v>8</v>
      </c>
      <c r="B59" s="27">
        <f>Tableau!E64</f>
        <v>48</v>
      </c>
      <c r="C59" s="29">
        <f>Tableau!F64</f>
        <v>34</v>
      </c>
      <c r="D59" s="28">
        <f>Tableau!G64</f>
        <v>44.104</v>
      </c>
      <c r="E59" s="18" t="s">
        <v>9</v>
      </c>
      <c r="F59" s="23">
        <f>Tableau!I64</f>
        <v>5</v>
      </c>
      <c r="G59" s="23">
        <f>Tableau!J64</f>
        <v>57</v>
      </c>
      <c r="H59" s="24">
        <f>Tableau!K64</f>
        <v>35.1</v>
      </c>
      <c r="J59" s="32" t="str">
        <f>Tableau!C64</f>
        <v>SO924-4</v>
      </c>
      <c r="K59" s="32" t="str">
        <f>Tableau!B64</f>
        <v>HM 4</v>
      </c>
      <c r="L59" s="36">
        <f t="shared" si="2"/>
        <v>48.57891777777778</v>
      </c>
      <c r="M59" s="36">
        <f t="shared" si="3"/>
        <v>5.9597500000000005</v>
      </c>
      <c r="N59" s="33"/>
      <c r="O59" s="33"/>
      <c r="P59" s="33"/>
      <c r="Q59" s="32">
        <f>Tableau!N64</f>
        <v>355.367</v>
      </c>
    </row>
    <row r="60" spans="1:17" ht="12.75">
      <c r="A60" s="18" t="s">
        <v>8</v>
      </c>
      <c r="B60" s="27">
        <f>Tableau!E65</f>
        <v>48</v>
      </c>
      <c r="C60" s="29">
        <f>Tableau!F65</f>
        <v>34</v>
      </c>
      <c r="D60" s="28">
        <f>Tableau!G65</f>
        <v>40.436</v>
      </c>
      <c r="E60" s="18" t="s">
        <v>9</v>
      </c>
      <c r="F60" s="23">
        <f>Tableau!I65</f>
        <v>5</v>
      </c>
      <c r="G60" s="23">
        <f>Tableau!J65</f>
        <v>57</v>
      </c>
      <c r="H60" s="24">
        <f>Tableau!K65</f>
        <v>43.894</v>
      </c>
      <c r="J60" s="32" t="str">
        <f>Tableau!C65</f>
        <v>SO925</v>
      </c>
      <c r="K60" s="32" t="str">
        <f>Tableau!B65</f>
        <v>CHEMINEE CHAUFFERIE</v>
      </c>
      <c r="L60" s="36">
        <f t="shared" si="2"/>
        <v>48.57789888888889</v>
      </c>
      <c r="M60" s="36">
        <f t="shared" si="3"/>
        <v>5.962192777777778</v>
      </c>
      <c r="N60" s="33"/>
      <c r="O60" s="33"/>
      <c r="P60" s="33"/>
      <c r="Q60" s="32">
        <f>Tableau!N65</f>
        <v>367.086</v>
      </c>
    </row>
    <row r="61" spans="1:17" ht="12.75">
      <c r="A61" s="18" t="s">
        <v>8</v>
      </c>
      <c r="B61" s="27">
        <f>Tableau!E66</f>
        <v>48</v>
      </c>
      <c r="C61" s="29">
        <f>Tableau!F66</f>
        <v>34</v>
      </c>
      <c r="D61" s="28">
        <f>Tableau!G66</f>
        <v>39.255</v>
      </c>
      <c r="E61" s="18" t="s">
        <v>9</v>
      </c>
      <c r="F61" s="23">
        <f>Tableau!I66</f>
        <v>5</v>
      </c>
      <c r="G61" s="23">
        <f>Tableau!J66</f>
        <v>57</v>
      </c>
      <c r="H61" s="24">
        <f>Tableau!K66</f>
        <v>48.164</v>
      </c>
      <c r="J61" s="32" t="str">
        <f>Tableau!C66</f>
        <v>SO358</v>
      </c>
      <c r="K61" s="32" t="str">
        <f>Tableau!B66</f>
        <v>ANTENNE RÉCEPTION 1</v>
      </c>
      <c r="L61" s="36">
        <f t="shared" si="2"/>
        <v>48.57757083333334</v>
      </c>
      <c r="M61" s="36">
        <f t="shared" si="3"/>
        <v>5.963378888888889</v>
      </c>
      <c r="N61" s="33"/>
      <c r="O61" s="33"/>
      <c r="P61" s="33"/>
      <c r="Q61" s="32">
        <f>Tableau!N66</f>
        <v>366.681</v>
      </c>
    </row>
    <row r="62" spans="1:17" ht="12.75">
      <c r="A62" s="18" t="s">
        <v>8</v>
      </c>
      <c r="B62" s="27">
        <f>Tableau!E67</f>
        <v>48</v>
      </c>
      <c r="C62" s="29">
        <f>Tableau!F67</f>
        <v>34</v>
      </c>
      <c r="D62" s="28">
        <f>Tableau!G67</f>
        <v>38.896</v>
      </c>
      <c r="E62" s="18" t="s">
        <v>9</v>
      </c>
      <c r="F62" s="23">
        <f>Tableau!I67</f>
        <v>5</v>
      </c>
      <c r="G62" s="23">
        <f>Tableau!J67</f>
        <v>57</v>
      </c>
      <c r="H62" s="24">
        <f>Tableau!K67</f>
        <v>49.287</v>
      </c>
      <c r="J62" s="32" t="str">
        <f>Tableau!C67</f>
        <v>SO360</v>
      </c>
      <c r="K62" s="32" t="str">
        <f>Tableau!B67</f>
        <v>ANTENNE RÉCEPTION 3</v>
      </c>
      <c r="L62" s="36">
        <f t="shared" si="2"/>
        <v>48.577471111111116</v>
      </c>
      <c r="M62" s="36">
        <f t="shared" si="3"/>
        <v>5.963690833333334</v>
      </c>
      <c r="N62" s="33"/>
      <c r="O62" s="33"/>
      <c r="P62" s="33"/>
      <c r="Q62" s="32">
        <f>Tableau!N67</f>
        <v>371.321</v>
      </c>
    </row>
    <row r="63" spans="1:17" ht="12.75">
      <c r="A63" s="18" t="s">
        <v>8</v>
      </c>
      <c r="B63" s="27">
        <f>Tableau!E68</f>
        <v>48</v>
      </c>
      <c r="C63" s="29">
        <f>Tableau!F68</f>
        <v>34</v>
      </c>
      <c r="D63" s="28">
        <f>Tableau!G68</f>
        <v>38.911</v>
      </c>
      <c r="E63" s="18" t="s">
        <v>9</v>
      </c>
      <c r="F63" s="23">
        <f>Tableau!I68</f>
        <v>5</v>
      </c>
      <c r="G63" s="23">
        <f>Tableau!J68</f>
        <v>57</v>
      </c>
      <c r="H63" s="24">
        <f>Tableau!K68</f>
        <v>47.936</v>
      </c>
      <c r="J63" s="32" t="str">
        <f>Tableau!C68</f>
        <v>SO359</v>
      </c>
      <c r="K63" s="32" t="str">
        <f>Tableau!B68</f>
        <v>ANTENNE RECEPTION 2</v>
      </c>
      <c r="L63" s="36">
        <f t="shared" si="2"/>
        <v>48.57747527777778</v>
      </c>
      <c r="M63" s="36">
        <f t="shared" si="3"/>
        <v>5.963315555555556</v>
      </c>
      <c r="N63" s="33"/>
      <c r="O63" s="33"/>
      <c r="P63" s="33"/>
      <c r="Q63" s="32">
        <f>Tableau!N68</f>
        <v>376.628</v>
      </c>
    </row>
    <row r="64" spans="1:17" ht="12.75">
      <c r="A64" s="18" t="s">
        <v>8</v>
      </c>
      <c r="B64" s="27">
        <f>Tableau!E69</f>
        <v>48</v>
      </c>
      <c r="C64" s="29">
        <f>Tableau!F69</f>
        <v>34</v>
      </c>
      <c r="D64" s="28">
        <f>Tableau!G69</f>
        <v>41.419</v>
      </c>
      <c r="E64" s="18" t="s">
        <v>9</v>
      </c>
      <c r="F64" s="23">
        <f>Tableau!I69</f>
        <v>5</v>
      </c>
      <c r="G64" s="23">
        <f>Tableau!J69</f>
        <v>57</v>
      </c>
      <c r="H64" s="24">
        <f>Tableau!K69</f>
        <v>33.67</v>
      </c>
      <c r="J64" s="32" t="str">
        <f>Tableau!C69</f>
        <v>SO926-1</v>
      </c>
      <c r="K64" s="32" t="str">
        <f>Tableau!B69</f>
        <v>HM 5</v>
      </c>
      <c r="L64" s="36">
        <f t="shared" si="2"/>
        <v>48.57817194444445</v>
      </c>
      <c r="M64" s="36">
        <f t="shared" si="3"/>
        <v>5.959352777777778</v>
      </c>
      <c r="N64" s="33"/>
      <c r="O64" s="33"/>
      <c r="P64" s="33"/>
      <c r="Q64" s="32">
        <f>Tableau!N69</f>
        <v>357.373</v>
      </c>
    </row>
    <row r="65" spans="1:17" ht="12.75">
      <c r="A65" s="18" t="s">
        <v>8</v>
      </c>
      <c r="B65" s="27">
        <f>Tableau!E70</f>
        <v>48</v>
      </c>
      <c r="C65" s="29">
        <f>Tableau!F70</f>
        <v>34</v>
      </c>
      <c r="D65" s="28">
        <f>Tableau!G70</f>
        <v>40.695</v>
      </c>
      <c r="E65" s="18" t="s">
        <v>9</v>
      </c>
      <c r="F65" s="23">
        <f>Tableau!I70</f>
        <v>5</v>
      </c>
      <c r="G65" s="23">
        <f>Tableau!J70</f>
        <v>57</v>
      </c>
      <c r="H65" s="24">
        <f>Tableau!K70</f>
        <v>36.741</v>
      </c>
      <c r="J65" s="32" t="str">
        <f>Tableau!C70</f>
        <v>SO926-2</v>
      </c>
      <c r="K65" s="32" t="str">
        <f>Tableau!B70</f>
        <v>HM 5</v>
      </c>
      <c r="L65" s="36">
        <f t="shared" si="2"/>
        <v>48.57797083333334</v>
      </c>
      <c r="M65" s="36">
        <f t="shared" si="3"/>
        <v>5.960205833333333</v>
      </c>
      <c r="N65" s="33"/>
      <c r="O65" s="33"/>
      <c r="P65" s="33"/>
      <c r="Q65" s="32">
        <f>Tableau!N70</f>
        <v>357.373</v>
      </c>
    </row>
    <row r="66" spans="1:17" ht="12.75">
      <c r="A66" s="18" t="s">
        <v>8</v>
      </c>
      <c r="B66" s="27">
        <f>Tableau!E71</f>
        <v>48</v>
      </c>
      <c r="C66" s="29">
        <f>Tableau!F71</f>
        <v>34</v>
      </c>
      <c r="D66" s="28">
        <f>Tableau!G71</f>
        <v>52.557</v>
      </c>
      <c r="E66" s="18" t="s">
        <v>9</v>
      </c>
      <c r="F66" s="23">
        <f>Tableau!I71</f>
        <v>5</v>
      </c>
      <c r="G66" s="23">
        <f>Tableau!J71</f>
        <v>56</v>
      </c>
      <c r="H66" s="24">
        <f>Tableau!K71</f>
        <v>39.152</v>
      </c>
      <c r="J66" s="32" t="str">
        <f>Tableau!C71</f>
        <v>SO929</v>
      </c>
      <c r="K66" s="32" t="str">
        <f>Tableau!B71</f>
        <v>CLOCHER</v>
      </c>
      <c r="L66" s="36">
        <f t="shared" si="2"/>
        <v>48.58126583333333</v>
      </c>
      <c r="M66" s="36">
        <f t="shared" si="3"/>
        <v>5.944208888888889</v>
      </c>
      <c r="N66" s="33"/>
      <c r="O66" s="33"/>
      <c r="P66" s="33"/>
      <c r="Q66" s="32">
        <f>Tableau!N71</f>
        <v>351.602</v>
      </c>
    </row>
    <row r="67" spans="1:17" ht="12.75">
      <c r="A67" s="18" t="s">
        <v>8</v>
      </c>
      <c r="B67" s="27">
        <f>Tableau!E72</f>
        <v>48</v>
      </c>
      <c r="C67" s="29">
        <f>Tableau!F72</f>
        <v>34</v>
      </c>
      <c r="D67" s="28">
        <f>Tableau!G72</f>
        <v>36.967</v>
      </c>
      <c r="E67" s="18" t="s">
        <v>9</v>
      </c>
      <c r="F67" s="23">
        <f>Tableau!I72</f>
        <v>5</v>
      </c>
      <c r="G67" s="23">
        <f>Tableau!J72</f>
        <v>57</v>
      </c>
      <c r="H67" s="24">
        <f>Tableau!K72</f>
        <v>34.755</v>
      </c>
      <c r="J67" s="32" t="str">
        <f>Tableau!C72</f>
        <v>SO926-3</v>
      </c>
      <c r="K67" s="32" t="str">
        <f>Tableau!B72</f>
        <v>HM 5</v>
      </c>
      <c r="L67" s="36">
        <f t="shared" si="2"/>
        <v>48.57693527777778</v>
      </c>
      <c r="M67" s="36">
        <f t="shared" si="3"/>
        <v>5.959654166666667</v>
      </c>
      <c r="N67" s="33"/>
      <c r="O67" s="33"/>
      <c r="P67" s="33"/>
      <c r="Q67" s="32">
        <f>Tableau!N72</f>
        <v>357.373</v>
      </c>
    </row>
    <row r="68" spans="1:17" ht="12.75">
      <c r="A68" s="18" t="s">
        <v>8</v>
      </c>
      <c r="B68" s="27">
        <f>Tableau!E73</f>
        <v>48</v>
      </c>
      <c r="C68" s="29">
        <f>Tableau!F73</f>
        <v>34</v>
      </c>
      <c r="D68" s="28">
        <f>Tableau!G73</f>
        <v>37.687</v>
      </c>
      <c r="E68" s="18" t="s">
        <v>9</v>
      </c>
      <c r="F68" s="23">
        <f>Tableau!I73</f>
        <v>5</v>
      </c>
      <c r="G68" s="23">
        <f>Tableau!J73</f>
        <v>57</v>
      </c>
      <c r="H68" s="24">
        <f>Tableau!K73</f>
        <v>31.675</v>
      </c>
      <c r="J68" s="32" t="str">
        <f>Tableau!C73</f>
        <v>SO926-4</v>
      </c>
      <c r="K68" s="32" t="str">
        <f>Tableau!B73</f>
        <v>HM 5</v>
      </c>
      <c r="L68" s="36">
        <f t="shared" si="2"/>
        <v>48.57713527777778</v>
      </c>
      <c r="M68" s="36">
        <f t="shared" si="3"/>
        <v>5.958798611111111</v>
      </c>
      <c r="N68" s="33"/>
      <c r="O68" s="33"/>
      <c r="P68" s="33"/>
      <c r="Q68" s="32">
        <f>Tableau!N73</f>
        <v>357.373</v>
      </c>
    </row>
    <row r="69" spans="1:17" ht="12.75">
      <c r="A69" s="18" t="s">
        <v>8</v>
      </c>
      <c r="B69" s="27">
        <f>Tableau!E74</f>
        <v>48</v>
      </c>
      <c r="C69" s="29">
        <f>Tableau!F74</f>
        <v>34</v>
      </c>
      <c r="D69" s="28">
        <f>Tableau!G74</f>
        <v>37.213</v>
      </c>
      <c r="E69" s="18" t="s">
        <v>9</v>
      </c>
      <c r="F69" s="23">
        <f>Tableau!I74</f>
        <v>5</v>
      </c>
      <c r="G69" s="23">
        <f>Tableau!J74</f>
        <v>57</v>
      </c>
      <c r="H69" s="24">
        <f>Tableau!K74</f>
        <v>31.421</v>
      </c>
      <c r="J69" s="32" t="str">
        <f>Tableau!C74</f>
        <v>SO927-1</v>
      </c>
      <c r="K69" s="32" t="str">
        <f>Tableau!B74</f>
        <v>HM 6</v>
      </c>
      <c r="L69" s="36">
        <f t="shared" si="2"/>
        <v>48.57700361111112</v>
      </c>
      <c r="M69" s="36">
        <f t="shared" si="3"/>
        <v>5.9587280555555555</v>
      </c>
      <c r="N69" s="33"/>
      <c r="O69" s="33"/>
      <c r="P69" s="33"/>
      <c r="Q69" s="32">
        <f>Tableau!N74</f>
        <v>353.055</v>
      </c>
    </row>
    <row r="70" spans="1:17" ht="12.75">
      <c r="A70" s="18" t="s">
        <v>8</v>
      </c>
      <c r="B70" s="27">
        <f>Tableau!E75</f>
        <v>48</v>
      </c>
      <c r="C70" s="29">
        <f>Tableau!F75</f>
        <v>34</v>
      </c>
      <c r="D70" s="28">
        <f>Tableau!G75</f>
        <v>36.661</v>
      </c>
      <c r="E70" s="18" t="s">
        <v>9</v>
      </c>
      <c r="F70" s="23">
        <f>Tableau!I75</f>
        <v>5</v>
      </c>
      <c r="G70" s="23">
        <f>Tableau!J75</f>
        <v>57</v>
      </c>
      <c r="H70" s="24">
        <f>Tableau!K75</f>
        <v>33.766</v>
      </c>
      <c r="J70" s="32" t="str">
        <f>Tableau!C75</f>
        <v>SO927-2</v>
      </c>
      <c r="K70" s="32" t="str">
        <f>Tableau!B75</f>
        <v>HM 6</v>
      </c>
      <c r="L70" s="36">
        <f t="shared" si="2"/>
        <v>48.57685027777778</v>
      </c>
      <c r="M70" s="36">
        <f t="shared" si="3"/>
        <v>5.959379444444445</v>
      </c>
      <c r="N70" s="33"/>
      <c r="O70" s="33"/>
      <c r="P70" s="33"/>
      <c r="Q70" s="32">
        <f>Tableau!N75</f>
        <v>353.055</v>
      </c>
    </row>
    <row r="71" spans="1:17" ht="12.75">
      <c r="A71" s="18" t="s">
        <v>8</v>
      </c>
      <c r="B71" s="27">
        <f>Tableau!E76</f>
        <v>48</v>
      </c>
      <c r="C71" s="29">
        <f>Tableau!F76</f>
        <v>34</v>
      </c>
      <c r="D71" s="28">
        <f>Tableau!G76</f>
        <v>34.454</v>
      </c>
      <c r="E71" s="18" t="s">
        <v>9</v>
      </c>
      <c r="F71" s="23">
        <f>Tableau!I76</f>
        <v>5</v>
      </c>
      <c r="G71" s="23">
        <f>Tableau!J76</f>
        <v>57</v>
      </c>
      <c r="H71" s="24">
        <f>Tableau!K76</f>
        <v>32.588</v>
      </c>
      <c r="J71" s="32" t="str">
        <f>Tableau!C76</f>
        <v>SO927-3</v>
      </c>
      <c r="K71" s="32" t="str">
        <f>Tableau!B76</f>
        <v>HM 6</v>
      </c>
      <c r="L71" s="36">
        <f t="shared" si="2"/>
        <v>48.576237222222225</v>
      </c>
      <c r="M71" s="36">
        <f t="shared" si="3"/>
        <v>5.959052222222223</v>
      </c>
      <c r="N71" s="33"/>
      <c r="O71" s="33"/>
      <c r="P71" s="33"/>
      <c r="Q71" s="32">
        <f>Tableau!N76</f>
        <v>353.055</v>
      </c>
    </row>
    <row r="72" spans="1:17" ht="12.75">
      <c r="A72" s="18" t="s">
        <v>8</v>
      </c>
      <c r="B72" s="27">
        <f>Tableau!E77</f>
        <v>48</v>
      </c>
      <c r="C72" s="29">
        <f>Tableau!F77</f>
        <v>34</v>
      </c>
      <c r="D72" s="28">
        <f>Tableau!G77</f>
        <v>35.001</v>
      </c>
      <c r="E72" s="18" t="s">
        <v>9</v>
      </c>
      <c r="F72" s="23">
        <f>Tableau!I77</f>
        <v>5</v>
      </c>
      <c r="G72" s="23">
        <f>Tableau!J77</f>
        <v>57</v>
      </c>
      <c r="H72" s="24">
        <f>Tableau!K77</f>
        <v>30.249</v>
      </c>
      <c r="J72" s="32" t="str">
        <f>Tableau!C77</f>
        <v>SO927-4</v>
      </c>
      <c r="K72" s="32" t="str">
        <f>Tableau!B77</f>
        <v>HM 6</v>
      </c>
      <c r="L72" s="36">
        <f t="shared" si="2"/>
        <v>48.57638916666667</v>
      </c>
      <c r="M72" s="36">
        <f t="shared" si="3"/>
        <v>5.9584025</v>
      </c>
      <c r="N72" s="33"/>
      <c r="O72" s="33"/>
      <c r="P72" s="33"/>
      <c r="Q72" s="32">
        <f>Tableau!N77</f>
        <v>353.055</v>
      </c>
    </row>
    <row r="73" spans="1:17" ht="12.75">
      <c r="A73" s="18" t="s">
        <v>8</v>
      </c>
      <c r="B73" s="27">
        <f>Tableau!E78</f>
        <v>48</v>
      </c>
      <c r="C73" s="29">
        <f>Tableau!F78</f>
        <v>34</v>
      </c>
      <c r="D73" s="28">
        <f>Tableau!G78</f>
        <v>43.041</v>
      </c>
      <c r="E73" s="18" t="s">
        <v>9</v>
      </c>
      <c r="F73" s="23">
        <f>Tableau!I78</f>
        <v>5</v>
      </c>
      <c r="G73" s="23">
        <f>Tableau!J78</f>
        <v>56</v>
      </c>
      <c r="H73" s="24">
        <f>Tableau!K78</f>
        <v>55.168</v>
      </c>
      <c r="J73" s="32" t="str">
        <f>Tableau!C78</f>
        <v>SO930-1</v>
      </c>
      <c r="K73" s="32" t="str">
        <f>Tableau!B78</f>
        <v>DEMI-TONNEAU 2</v>
      </c>
      <c r="L73" s="36">
        <f t="shared" si="2"/>
        <v>48.5786225</v>
      </c>
      <c r="M73" s="36">
        <f t="shared" si="3"/>
        <v>5.948657777777778</v>
      </c>
      <c r="N73" s="33"/>
      <c r="O73" s="33"/>
      <c r="P73" s="33"/>
      <c r="Q73" s="32">
        <f>Tableau!N78</f>
        <v>347.356</v>
      </c>
    </row>
    <row r="74" spans="1:17" ht="12.75">
      <c r="A74" s="18" t="s">
        <v>8</v>
      </c>
      <c r="B74" s="27">
        <f>Tableau!E79</f>
        <v>48</v>
      </c>
      <c r="C74" s="29">
        <f>Tableau!F79</f>
        <v>34</v>
      </c>
      <c r="D74" s="28">
        <f>Tableau!G79</f>
        <v>42.961</v>
      </c>
      <c r="E74" s="18" t="s">
        <v>9</v>
      </c>
      <c r="F74" s="23">
        <f>Tableau!I79</f>
        <v>5</v>
      </c>
      <c r="G74" s="23">
        <f>Tableau!J79</f>
        <v>56</v>
      </c>
      <c r="H74" s="24">
        <f>Tableau!K79</f>
        <v>54.384</v>
      </c>
      <c r="J74" s="32" t="str">
        <f>Tableau!C79</f>
        <v>SO930-4</v>
      </c>
      <c r="K74" s="32" t="str">
        <f>Tableau!B79</f>
        <v>DEMI-TONNEAU 2</v>
      </c>
      <c r="L74" s="36">
        <f t="shared" si="2"/>
        <v>48.57860027777778</v>
      </c>
      <c r="M74" s="36">
        <f t="shared" si="3"/>
        <v>5.948440000000001</v>
      </c>
      <c r="N74" s="33"/>
      <c r="O74" s="33"/>
      <c r="P74" s="33"/>
      <c r="Q74" s="32">
        <f>Tableau!N79</f>
        <v>347.356</v>
      </c>
    </row>
    <row r="75" spans="1:17" ht="12.75">
      <c r="A75" s="18" t="s">
        <v>8</v>
      </c>
      <c r="B75" s="27">
        <f>Tableau!E80</f>
        <v>48</v>
      </c>
      <c r="C75" s="29">
        <f>Tableau!F80</f>
        <v>34</v>
      </c>
      <c r="D75" s="28">
        <f>Tableau!G80</f>
        <v>42.128</v>
      </c>
      <c r="E75" s="18" t="s">
        <v>9</v>
      </c>
      <c r="F75" s="23">
        <f>Tableau!I80</f>
        <v>5</v>
      </c>
      <c r="G75" s="23">
        <f>Tableau!J80</f>
        <v>56</v>
      </c>
      <c r="H75" s="24">
        <f>Tableau!K80</f>
        <v>55.38</v>
      </c>
      <c r="J75" s="32" t="str">
        <f>Tableau!C80</f>
        <v>SO930-2</v>
      </c>
      <c r="K75" s="32" t="str">
        <f>Tableau!B80</f>
        <v>DEMI-TONNEAU 2</v>
      </c>
      <c r="L75" s="36">
        <f t="shared" si="2"/>
        <v>48.57836888888889</v>
      </c>
      <c r="M75" s="36">
        <f t="shared" si="3"/>
        <v>5.948716666666667</v>
      </c>
      <c r="N75" s="33"/>
      <c r="O75" s="33"/>
      <c r="P75" s="33"/>
      <c r="Q75" s="32">
        <f>Tableau!N80</f>
        <v>347.356</v>
      </c>
    </row>
    <row r="76" spans="1:17" ht="12.75">
      <c r="A76" s="18" t="s">
        <v>8</v>
      </c>
      <c r="B76" s="27">
        <f>Tableau!E81</f>
        <v>48</v>
      </c>
      <c r="C76" s="29">
        <f>Tableau!F81</f>
        <v>34</v>
      </c>
      <c r="D76" s="28">
        <f>Tableau!G81</f>
        <v>42.047</v>
      </c>
      <c r="E76" s="18" t="s">
        <v>9</v>
      </c>
      <c r="F76" s="23">
        <f>Tableau!I81</f>
        <v>5</v>
      </c>
      <c r="G76" s="23">
        <f>Tableau!J81</f>
        <v>56</v>
      </c>
      <c r="H76" s="24">
        <f>Tableau!K81</f>
        <v>54.592</v>
      </c>
      <c r="J76" s="32" t="str">
        <f>Tableau!C81</f>
        <v>SO930-3</v>
      </c>
      <c r="K76" s="32" t="str">
        <f>Tableau!B81</f>
        <v>DEMI-TONNEAU 2</v>
      </c>
      <c r="L76" s="36">
        <f t="shared" si="2"/>
        <v>48.57834638888889</v>
      </c>
      <c r="M76" s="36">
        <f t="shared" si="3"/>
        <v>5.948497777777778</v>
      </c>
      <c r="N76" s="33"/>
      <c r="O76" s="33"/>
      <c r="P76" s="33"/>
      <c r="Q76" s="32">
        <f>Tableau!N81</f>
        <v>347.356</v>
      </c>
    </row>
    <row r="77" spans="1:17" ht="12.75">
      <c r="A77" s="18" t="s">
        <v>8</v>
      </c>
      <c r="B77" s="27">
        <f>Tableau!E82</f>
        <v>48</v>
      </c>
      <c r="C77" s="29">
        <f>Tableau!F82</f>
        <v>34</v>
      </c>
      <c r="D77" s="28">
        <f>Tableau!G82</f>
        <v>34.613</v>
      </c>
      <c r="E77" s="18" t="s">
        <v>9</v>
      </c>
      <c r="F77" s="23">
        <f>Tableau!I82</f>
        <v>5</v>
      </c>
      <c r="G77" s="23">
        <f>Tableau!J82</f>
        <v>57</v>
      </c>
      <c r="H77" s="24">
        <f>Tableau!K82</f>
        <v>17.74</v>
      </c>
      <c r="J77" s="32" t="str">
        <f>Tableau!C82</f>
        <v>SO350</v>
      </c>
      <c r="K77" s="32" t="str">
        <f>Tableau!B82</f>
        <v>ALADIN</v>
      </c>
      <c r="L77" s="36">
        <f t="shared" si="2"/>
        <v>48.576281388888894</v>
      </c>
      <c r="M77" s="36">
        <f t="shared" si="3"/>
        <v>5.954927777777778</v>
      </c>
      <c r="N77" s="33"/>
      <c r="O77" s="33"/>
      <c r="P77" s="33"/>
      <c r="Q77" s="32">
        <f>Tableau!N82</f>
        <v>354.948</v>
      </c>
    </row>
    <row r="78" spans="1:17" ht="12.75">
      <c r="A78" s="18" t="s">
        <v>8</v>
      </c>
      <c r="B78" s="27">
        <f>Tableau!E83</f>
        <v>48</v>
      </c>
      <c r="C78" s="29">
        <f>Tableau!F83</f>
        <v>34</v>
      </c>
      <c r="D78" s="28">
        <f>Tableau!G83</f>
        <v>37.011</v>
      </c>
      <c r="E78" s="18" t="s">
        <v>9</v>
      </c>
      <c r="F78" s="23">
        <f>Tableau!I83</f>
        <v>5</v>
      </c>
      <c r="G78" s="23">
        <f>Tableau!J83</f>
        <v>56</v>
      </c>
      <c r="H78" s="24">
        <f>Tableau!K83</f>
        <v>49.917</v>
      </c>
      <c r="J78" s="32" t="str">
        <f>Tableau!C83</f>
        <v>SO931</v>
      </c>
      <c r="K78" s="32" t="str">
        <f>Tableau!B83</f>
        <v>LAMPADAIRE</v>
      </c>
      <c r="L78" s="36">
        <f t="shared" si="2"/>
        <v>48.5769475</v>
      </c>
      <c r="M78" s="36">
        <f t="shared" si="3"/>
        <v>5.947199166666667</v>
      </c>
      <c r="N78" s="33"/>
      <c r="O78" s="33"/>
      <c r="P78" s="33"/>
      <c r="Q78" s="32">
        <f>Tableau!N83</f>
        <v>346.332</v>
      </c>
    </row>
    <row r="79" spans="1:17" ht="12.75">
      <c r="A79" s="18" t="s">
        <v>8</v>
      </c>
      <c r="B79" s="27">
        <f>Tableau!E84</f>
        <v>48</v>
      </c>
      <c r="C79" s="29">
        <f>Tableau!F84</f>
        <v>34</v>
      </c>
      <c r="D79" s="28">
        <f>Tableau!G84</f>
        <v>37.698</v>
      </c>
      <c r="E79" s="18" t="s">
        <v>9</v>
      </c>
      <c r="F79" s="23">
        <f>Tableau!I84</f>
        <v>5</v>
      </c>
      <c r="G79" s="23">
        <f>Tableau!J84</f>
        <v>56</v>
      </c>
      <c r="H79" s="24">
        <f>Tableau!K84</f>
        <v>40.705</v>
      </c>
      <c r="J79" s="32" t="str">
        <f>Tableau!C84</f>
        <v>SO932-2</v>
      </c>
      <c r="K79" s="32" t="str">
        <f>Tableau!B84</f>
        <v>HM 1</v>
      </c>
      <c r="L79" s="36">
        <f t="shared" si="2"/>
        <v>48.57713833333334</v>
      </c>
      <c r="M79" s="36">
        <f t="shared" si="3"/>
        <v>5.944640277777778</v>
      </c>
      <c r="N79" s="33"/>
      <c r="O79" s="33"/>
      <c r="P79" s="33"/>
      <c r="Q79" s="32">
        <f>Tableau!N84</f>
        <v>345.658</v>
      </c>
    </row>
    <row r="80" spans="1:17" ht="12.75">
      <c r="A80" s="18" t="s">
        <v>8</v>
      </c>
      <c r="B80" s="27">
        <f>Tableau!E85</f>
        <v>48</v>
      </c>
      <c r="C80" s="29">
        <f>Tableau!F85</f>
        <v>34</v>
      </c>
      <c r="D80" s="28">
        <f>Tableau!G85</f>
        <v>37.36</v>
      </c>
      <c r="E80" s="18" t="s">
        <v>9</v>
      </c>
      <c r="F80" s="23">
        <f>Tableau!I85</f>
        <v>5</v>
      </c>
      <c r="G80" s="23">
        <f>Tableau!J85</f>
        <v>56</v>
      </c>
      <c r="H80" s="24">
        <f>Tableau!K85</f>
        <v>37.495</v>
      </c>
      <c r="J80" s="32" t="str">
        <f>Tableau!C85</f>
        <v>SO932-1</v>
      </c>
      <c r="K80" s="32" t="str">
        <f>Tableau!B85</f>
        <v>HM 1</v>
      </c>
      <c r="L80" s="36">
        <f t="shared" si="2"/>
        <v>48.57704444444445</v>
      </c>
      <c r="M80" s="36">
        <f t="shared" si="3"/>
        <v>5.943748611111111</v>
      </c>
      <c r="N80" s="33"/>
      <c r="O80" s="33"/>
      <c r="P80" s="33"/>
      <c r="Q80" s="32">
        <f>Tableau!N85</f>
        <v>345.658</v>
      </c>
    </row>
    <row r="81" spans="1:17" ht="12.75">
      <c r="A81" s="18" t="s">
        <v>8</v>
      </c>
      <c r="B81" s="27">
        <f>Tableau!E86</f>
        <v>48</v>
      </c>
      <c r="C81" s="29">
        <f>Tableau!F86</f>
        <v>34</v>
      </c>
      <c r="D81" s="28">
        <f>Tableau!G86</f>
        <v>34.002</v>
      </c>
      <c r="E81" s="18" t="s">
        <v>9</v>
      </c>
      <c r="F81" s="23">
        <f>Tableau!I86</f>
        <v>5</v>
      </c>
      <c r="G81" s="23">
        <f>Tableau!J86</f>
        <v>56</v>
      </c>
      <c r="H81" s="24">
        <f>Tableau!K86</f>
        <v>51.325</v>
      </c>
      <c r="J81" s="32" t="str">
        <f>Tableau!C86</f>
        <v>SO933-1</v>
      </c>
      <c r="K81" s="32" t="str">
        <f>Tableau!B86</f>
        <v>ARBRES</v>
      </c>
      <c r="L81" s="36">
        <f t="shared" si="2"/>
        <v>48.57611166666667</v>
      </c>
      <c r="M81" s="36">
        <f t="shared" si="3"/>
        <v>5.947590277777778</v>
      </c>
      <c r="N81" s="33"/>
      <c r="O81" s="33"/>
      <c r="P81" s="33"/>
      <c r="Q81" s="32">
        <f>Tableau!N86</f>
        <v>346.306</v>
      </c>
    </row>
    <row r="82" spans="1:17" ht="12.75">
      <c r="A82" s="18" t="s">
        <v>8</v>
      </c>
      <c r="B82" s="27">
        <f>Tableau!E87</f>
        <v>48</v>
      </c>
      <c r="C82" s="29">
        <f>Tableau!F87</f>
        <v>34</v>
      </c>
      <c r="D82" s="28">
        <f>Tableau!G87</f>
        <v>35.148</v>
      </c>
      <c r="E82" s="18" t="s">
        <v>9</v>
      </c>
      <c r="F82" s="23">
        <f>Tableau!I87</f>
        <v>5</v>
      </c>
      <c r="G82" s="23">
        <f>Tableau!J87</f>
        <v>56</v>
      </c>
      <c r="H82" s="24">
        <f>Tableau!K87</f>
        <v>39.615</v>
      </c>
      <c r="J82" s="32" t="str">
        <f>Tableau!C87</f>
        <v>SO932-3</v>
      </c>
      <c r="K82" s="32" t="str">
        <f>Tableau!B87</f>
        <v>HM 1</v>
      </c>
      <c r="L82" s="36">
        <f t="shared" si="2"/>
        <v>48.57643</v>
      </c>
      <c r="M82" s="36">
        <f t="shared" si="3"/>
        <v>5.9443375000000005</v>
      </c>
      <c r="N82" s="33"/>
      <c r="O82" s="33"/>
      <c r="P82" s="33"/>
      <c r="Q82" s="32">
        <f>Tableau!N87</f>
        <v>345.658</v>
      </c>
    </row>
    <row r="83" spans="1:17" ht="12.75">
      <c r="A83" s="18" t="s">
        <v>8</v>
      </c>
      <c r="B83" s="27">
        <f>Tableau!E88</f>
        <v>48</v>
      </c>
      <c r="C83" s="29">
        <f>Tableau!F88</f>
        <v>34</v>
      </c>
      <c r="D83" s="28">
        <f>Tableau!G88</f>
        <v>26.997</v>
      </c>
      <c r="E83" s="18" t="s">
        <v>9</v>
      </c>
      <c r="F83" s="23">
        <f>Tableau!I88</f>
        <v>5</v>
      </c>
      <c r="G83" s="23">
        <f>Tableau!J88</f>
        <v>57</v>
      </c>
      <c r="H83" s="24">
        <f>Tableau!K88</f>
        <v>13.977</v>
      </c>
      <c r="J83" s="32" t="str">
        <f>Tableau!C88</f>
        <v>SO934-1</v>
      </c>
      <c r="K83" s="32" t="str">
        <f>Tableau!B88</f>
        <v>MERLON</v>
      </c>
      <c r="L83" s="36">
        <f t="shared" si="2"/>
        <v>48.57416583333334</v>
      </c>
      <c r="M83" s="36">
        <f t="shared" si="3"/>
        <v>5.9538825</v>
      </c>
      <c r="N83" s="33"/>
      <c r="O83" s="33"/>
      <c r="P83" s="33"/>
      <c r="Q83" s="32">
        <f>Tableau!N88</f>
        <v>348.155</v>
      </c>
    </row>
    <row r="84" spans="1:17" ht="12.75">
      <c r="A84" s="18" t="s">
        <v>8</v>
      </c>
      <c r="B84" s="27">
        <f>Tableau!E89</f>
        <v>48</v>
      </c>
      <c r="C84" s="29">
        <f>Tableau!F89</f>
        <v>34</v>
      </c>
      <c r="D84" s="28">
        <f>Tableau!G89</f>
        <v>35.683</v>
      </c>
      <c r="E84" s="18" t="s">
        <v>9</v>
      </c>
      <c r="F84" s="23">
        <f>Tableau!I89</f>
        <v>5</v>
      </c>
      <c r="G84" s="23">
        <f>Tableau!J89</f>
        <v>56</v>
      </c>
      <c r="H84" s="24">
        <f>Tableau!K89</f>
        <v>36.781</v>
      </c>
      <c r="J84" s="32" t="str">
        <f>Tableau!C89</f>
        <v>SO932-4</v>
      </c>
      <c r="K84" s="32" t="str">
        <f>Tableau!B89</f>
        <v>HM 1</v>
      </c>
      <c r="L84" s="36">
        <f t="shared" si="2"/>
        <v>48.57657861111112</v>
      </c>
      <c r="M84" s="36">
        <f t="shared" si="3"/>
        <v>5.943550277777778</v>
      </c>
      <c r="N84" s="33"/>
      <c r="O84" s="33"/>
      <c r="P84" s="33"/>
      <c r="Q84" s="32">
        <f>Tableau!N89</f>
        <v>345.658</v>
      </c>
    </row>
    <row r="85" spans="1:17" ht="12.75">
      <c r="A85" s="18" t="s">
        <v>8</v>
      </c>
      <c r="B85" s="27">
        <f>Tableau!E90</f>
        <v>48</v>
      </c>
      <c r="C85" s="29">
        <f>Tableau!F90</f>
        <v>34</v>
      </c>
      <c r="D85" s="28">
        <f>Tableau!G90</f>
        <v>31.438</v>
      </c>
      <c r="E85" s="18" t="s">
        <v>9</v>
      </c>
      <c r="F85" s="23">
        <f>Tableau!I90</f>
        <v>5</v>
      </c>
      <c r="G85" s="23">
        <f>Tableau!J90</f>
        <v>56</v>
      </c>
      <c r="H85" s="24">
        <f>Tableau!K90</f>
        <v>49.39</v>
      </c>
      <c r="J85" s="32" t="str">
        <f>Tableau!C90</f>
        <v>SO933-2</v>
      </c>
      <c r="K85" s="32" t="str">
        <f>Tableau!B90</f>
        <v>ARBRES</v>
      </c>
      <c r="L85" s="36">
        <f t="shared" si="2"/>
        <v>48.57539944444445</v>
      </c>
      <c r="M85" s="36">
        <f t="shared" si="3"/>
        <v>5.947052777777778</v>
      </c>
      <c r="N85" s="33"/>
      <c r="O85" s="33"/>
      <c r="P85" s="33"/>
      <c r="Q85" s="32">
        <f>Tableau!N90</f>
        <v>346.306</v>
      </c>
    </row>
    <row r="86" spans="1:17" ht="12.75">
      <c r="A86" s="18" t="s">
        <v>8</v>
      </c>
      <c r="B86" s="27">
        <f>Tableau!E91</f>
        <v>48</v>
      </c>
      <c r="C86" s="29">
        <f>Tableau!F91</f>
        <v>34</v>
      </c>
      <c r="D86" s="28">
        <f>Tableau!G91</f>
        <v>25.742</v>
      </c>
      <c r="E86" s="18" t="s">
        <v>9</v>
      </c>
      <c r="F86" s="23">
        <f>Tableau!I91</f>
        <v>5</v>
      </c>
      <c r="G86" s="23">
        <f>Tableau!J91</f>
        <v>57</v>
      </c>
      <c r="H86" s="24">
        <f>Tableau!K91</f>
        <v>12.933</v>
      </c>
      <c r="J86" s="32" t="str">
        <f>Tableau!C91</f>
        <v>SO934-2</v>
      </c>
      <c r="K86" s="32" t="str">
        <f>Tableau!B91</f>
        <v>MERLON</v>
      </c>
      <c r="L86" s="36">
        <f t="shared" si="2"/>
        <v>48.573817222222225</v>
      </c>
      <c r="M86" s="36">
        <f t="shared" si="3"/>
        <v>5.9535925</v>
      </c>
      <c r="N86" s="33"/>
      <c r="O86" s="33"/>
      <c r="P86" s="33"/>
      <c r="Q86" s="32">
        <f>Tableau!N91</f>
        <v>348.155</v>
      </c>
    </row>
    <row r="87" spans="1:17" ht="12.75">
      <c r="A87" s="18" t="s">
        <v>8</v>
      </c>
      <c r="B87" s="27">
        <f>Tableau!E92</f>
        <v>48</v>
      </c>
      <c r="C87" s="29">
        <f>Tableau!F92</f>
        <v>34</v>
      </c>
      <c r="D87" s="28">
        <f>Tableau!G92</f>
        <v>23.049</v>
      </c>
      <c r="E87" s="18" t="s">
        <v>9</v>
      </c>
      <c r="F87" s="23">
        <f>Tableau!I92</f>
        <v>5</v>
      </c>
      <c r="G87" s="23">
        <f>Tableau!J92</f>
        <v>57</v>
      </c>
      <c r="H87" s="24">
        <f>Tableau!K92</f>
        <v>11.007</v>
      </c>
      <c r="J87" s="32" t="str">
        <f>Tableau!C92</f>
        <v>SO935-1</v>
      </c>
      <c r="K87" s="32" t="str">
        <f>Tableau!B92</f>
        <v>MERLON</v>
      </c>
      <c r="L87" s="36">
        <f t="shared" si="2"/>
        <v>48.57306916666667</v>
      </c>
      <c r="M87" s="36">
        <f t="shared" si="3"/>
        <v>5.9530575</v>
      </c>
      <c r="N87" s="33"/>
      <c r="O87" s="33"/>
      <c r="P87" s="33"/>
      <c r="Q87" s="32">
        <f>Tableau!N92</f>
        <v>346.526</v>
      </c>
    </row>
    <row r="88" spans="1:17" ht="12.75">
      <c r="A88" s="18" t="s">
        <v>8</v>
      </c>
      <c r="B88" s="27">
        <f>Tableau!E93</f>
        <v>48</v>
      </c>
      <c r="C88" s="29">
        <f>Tableau!F93</f>
        <v>34</v>
      </c>
      <c r="D88" s="28">
        <f>Tableau!G93</f>
        <v>28.277</v>
      </c>
      <c r="E88" s="18" t="s">
        <v>9</v>
      </c>
      <c r="F88" s="23">
        <f>Tableau!I93</f>
        <v>5</v>
      </c>
      <c r="G88" s="23">
        <f>Tableau!J93</f>
        <v>56</v>
      </c>
      <c r="H88" s="24">
        <f>Tableau!K93</f>
        <v>47.88</v>
      </c>
      <c r="J88" s="32" t="str">
        <f>Tableau!C93</f>
        <v>SO937-1</v>
      </c>
      <c r="K88" s="32" t="str">
        <f>Tableau!B93</f>
        <v>DEMI-TONNEAU 10</v>
      </c>
      <c r="L88" s="36">
        <f aca="true" t="shared" si="4" ref="L88:L134">IF((A88="N"),1,-1)*(B88+C88/60+D88/3600)</f>
        <v>48.57452138888889</v>
      </c>
      <c r="M88" s="36">
        <f aca="true" t="shared" si="5" ref="M88:M134">IF((E88="E"),1,-1)*(F88+G88/60+H88/3600)</f>
        <v>5.946633333333334</v>
      </c>
      <c r="N88" s="33"/>
      <c r="O88" s="33"/>
      <c r="P88" s="33"/>
      <c r="Q88" s="32">
        <f>Tableau!N93</f>
        <v>342.209</v>
      </c>
    </row>
    <row r="89" spans="1:17" ht="12.75">
      <c r="A89" s="18" t="s">
        <v>8</v>
      </c>
      <c r="B89" s="27">
        <f>Tableau!E94</f>
        <v>48</v>
      </c>
      <c r="C89" s="29">
        <f>Tableau!F94</f>
        <v>34</v>
      </c>
      <c r="D89" s="28">
        <f>Tableau!G94</f>
        <v>27.62</v>
      </c>
      <c r="E89" s="18" t="s">
        <v>9</v>
      </c>
      <c r="F89" s="23">
        <f>Tableau!I94</f>
        <v>5</v>
      </c>
      <c r="G89" s="23">
        <f>Tableau!J94</f>
        <v>56</v>
      </c>
      <c r="H89" s="24">
        <f>Tableau!K94</f>
        <v>48.856</v>
      </c>
      <c r="J89" s="32" t="str">
        <f>Tableau!C94</f>
        <v>SO937-2</v>
      </c>
      <c r="K89" s="32" t="str">
        <f>Tableau!B94</f>
        <v>DEMI-TONNEAU 10</v>
      </c>
      <c r="L89" s="36">
        <f t="shared" si="4"/>
        <v>48.57433888888889</v>
      </c>
      <c r="M89" s="36">
        <f t="shared" si="5"/>
        <v>5.946904444444445</v>
      </c>
      <c r="N89" s="33"/>
      <c r="O89" s="33"/>
      <c r="P89" s="33"/>
      <c r="Q89" s="32">
        <f>Tableau!N94</f>
        <v>342.209</v>
      </c>
    </row>
    <row r="90" spans="1:17" ht="12.75">
      <c r="A90" s="18" t="s">
        <v>8</v>
      </c>
      <c r="B90" s="27">
        <f>Tableau!E95</f>
        <v>48</v>
      </c>
      <c r="C90" s="29">
        <f>Tableau!F95</f>
        <v>34</v>
      </c>
      <c r="D90" s="28">
        <f>Tableau!G95</f>
        <v>27.905</v>
      </c>
      <c r="E90" s="18" t="s">
        <v>9</v>
      </c>
      <c r="F90" s="23">
        <f>Tableau!I95</f>
        <v>5</v>
      </c>
      <c r="G90" s="23">
        <f>Tableau!J95</f>
        <v>56</v>
      </c>
      <c r="H90" s="24">
        <f>Tableau!K95</f>
        <v>47.316</v>
      </c>
      <c r="J90" s="32" t="str">
        <f>Tableau!C95</f>
        <v>SO937-4</v>
      </c>
      <c r="K90" s="32" t="str">
        <f>Tableau!B95</f>
        <v>DEMI-TONNEAU 10</v>
      </c>
      <c r="L90" s="36">
        <f t="shared" si="4"/>
        <v>48.57441805555556</v>
      </c>
      <c r="M90" s="36">
        <f t="shared" si="5"/>
        <v>5.946476666666667</v>
      </c>
      <c r="N90" s="33"/>
      <c r="O90" s="33"/>
      <c r="P90" s="33"/>
      <c r="Q90" s="32">
        <f>Tableau!N95</f>
        <v>342.209</v>
      </c>
    </row>
    <row r="91" spans="1:17" ht="12.75">
      <c r="A91" s="18" t="s">
        <v>8</v>
      </c>
      <c r="B91" s="27">
        <f>Tableau!E96</f>
        <v>48</v>
      </c>
      <c r="C91" s="29">
        <f>Tableau!F96</f>
        <v>34</v>
      </c>
      <c r="D91" s="28">
        <f>Tableau!G96</f>
        <v>27.25</v>
      </c>
      <c r="E91" s="18" t="s">
        <v>9</v>
      </c>
      <c r="F91" s="23">
        <f>Tableau!I96</f>
        <v>5</v>
      </c>
      <c r="G91" s="23">
        <f>Tableau!J96</f>
        <v>56</v>
      </c>
      <c r="H91" s="24">
        <f>Tableau!K96</f>
        <v>48.292</v>
      </c>
      <c r="J91" s="32" t="str">
        <f>Tableau!C96</f>
        <v>SO937-3</v>
      </c>
      <c r="K91" s="32" t="str">
        <f>Tableau!B96</f>
        <v>DEMI-TONNEAU 10</v>
      </c>
      <c r="L91" s="36">
        <f t="shared" si="4"/>
        <v>48.57423611111111</v>
      </c>
      <c r="M91" s="36">
        <f t="shared" si="5"/>
        <v>5.946747777777778</v>
      </c>
      <c r="N91" s="33"/>
      <c r="O91" s="33"/>
      <c r="P91" s="33"/>
      <c r="Q91" s="32">
        <f>Tableau!N96</f>
        <v>342.209</v>
      </c>
    </row>
    <row r="92" spans="1:17" ht="12.75">
      <c r="A92" s="18" t="s">
        <v>8</v>
      </c>
      <c r="B92" s="27">
        <f>Tableau!E97</f>
        <v>48</v>
      </c>
      <c r="C92" s="29">
        <f>Tableau!F97</f>
        <v>34</v>
      </c>
      <c r="D92" s="28">
        <f>Tableau!G97</f>
        <v>25.533</v>
      </c>
      <c r="E92" s="18" t="s">
        <v>9</v>
      </c>
      <c r="F92" s="23">
        <f>Tableau!I97</f>
        <v>5</v>
      </c>
      <c r="G92" s="23">
        <f>Tableau!J97</f>
        <v>56</v>
      </c>
      <c r="H92" s="24">
        <f>Tableau!K97</f>
        <v>52.433</v>
      </c>
      <c r="J92" s="32" t="str">
        <f>Tableau!C97</f>
        <v>SO936</v>
      </c>
      <c r="K92" s="32" t="str">
        <f>Tableau!B97</f>
        <v>MANCHE A AIR</v>
      </c>
      <c r="L92" s="36">
        <f t="shared" si="4"/>
        <v>48.57375916666667</v>
      </c>
      <c r="M92" s="36">
        <f t="shared" si="5"/>
        <v>5.947898055555556</v>
      </c>
      <c r="N92" s="33"/>
      <c r="O92" s="33"/>
      <c r="P92" s="33"/>
      <c r="Q92" s="32">
        <f>Tableau!N97</f>
        <v>341.088</v>
      </c>
    </row>
    <row r="93" spans="1:17" ht="12.75">
      <c r="A93" s="18" t="s">
        <v>8</v>
      </c>
      <c r="B93" s="27">
        <f>Tableau!E98</f>
        <v>48</v>
      </c>
      <c r="C93" s="29">
        <f>Tableau!F98</f>
        <v>34</v>
      </c>
      <c r="D93" s="28">
        <f>Tableau!G98</f>
        <v>20.553</v>
      </c>
      <c r="E93" s="18" t="s">
        <v>9</v>
      </c>
      <c r="F93" s="23">
        <f>Tableau!I98</f>
        <v>5</v>
      </c>
      <c r="G93" s="23">
        <f>Tableau!J98</f>
        <v>57</v>
      </c>
      <c r="H93" s="24">
        <f>Tableau!K98</f>
        <v>9.278</v>
      </c>
      <c r="J93" s="32" t="str">
        <f>Tableau!C98</f>
        <v>SO935-2</v>
      </c>
      <c r="K93" s="32" t="str">
        <f>Tableau!B98</f>
        <v>MERLON</v>
      </c>
      <c r="L93" s="36">
        <f t="shared" si="4"/>
        <v>48.57237583333334</v>
      </c>
      <c r="M93" s="36">
        <f t="shared" si="5"/>
        <v>5.952577222222223</v>
      </c>
      <c r="N93" s="33"/>
      <c r="O93" s="33"/>
      <c r="P93" s="33"/>
      <c r="Q93" s="32">
        <f>Tableau!N98</f>
        <v>346.526</v>
      </c>
    </row>
    <row r="94" spans="1:17" ht="12.75">
      <c r="A94" s="18" t="s">
        <v>8</v>
      </c>
      <c r="B94" s="27">
        <f>Tableau!E99</f>
        <v>48</v>
      </c>
      <c r="C94" s="29">
        <f>Tableau!F99</f>
        <v>34</v>
      </c>
      <c r="D94" s="28">
        <f>Tableau!G99</f>
        <v>22.857</v>
      </c>
      <c r="E94" s="18" t="s">
        <v>9</v>
      </c>
      <c r="F94" s="23">
        <f>Tableau!I99</f>
        <v>5</v>
      </c>
      <c r="G94" s="23">
        <f>Tableau!J99</f>
        <v>56</v>
      </c>
      <c r="H94" s="24">
        <f>Tableau!K99</f>
        <v>56.7561</v>
      </c>
      <c r="J94" s="32" t="str">
        <f>Tableau!C99</f>
        <v>SO105</v>
      </c>
      <c r="K94" s="32" t="str">
        <f>Tableau!B99</f>
        <v>SEUIL 02</v>
      </c>
      <c r="L94" s="36">
        <f t="shared" si="4"/>
        <v>48.573015833333336</v>
      </c>
      <c r="M94" s="36">
        <f t="shared" si="5"/>
        <v>5.949098916666667</v>
      </c>
      <c r="N94" s="33"/>
      <c r="O94" s="33"/>
      <c r="P94" s="33"/>
      <c r="Q94" s="32">
        <f>Tableau!N99</f>
        <v>336.698</v>
      </c>
    </row>
    <row r="95" spans="1:17" ht="12.75">
      <c r="A95" s="18" t="s">
        <v>8</v>
      </c>
      <c r="B95" s="27">
        <f>Tableau!E100</f>
        <v>48</v>
      </c>
      <c r="C95" s="29">
        <f>Tableau!F100</f>
        <v>34</v>
      </c>
      <c r="D95" s="28">
        <f>Tableau!G100</f>
        <v>22.877</v>
      </c>
      <c r="E95" s="18" t="s">
        <v>9</v>
      </c>
      <c r="F95" s="23">
        <f>Tableau!I100</f>
        <v>5</v>
      </c>
      <c r="G95" s="23">
        <f>Tableau!J100</f>
        <v>56</v>
      </c>
      <c r="H95" s="24">
        <f>Tableau!K100</f>
        <v>54.066</v>
      </c>
      <c r="J95" s="32" t="str">
        <f>Tableau!C100</f>
        <v>SO939-1</v>
      </c>
      <c r="K95" s="32" t="str">
        <f>Tableau!B100</f>
        <v>ABRI FREIN</v>
      </c>
      <c r="L95" s="36">
        <f t="shared" si="4"/>
        <v>48.57302138888889</v>
      </c>
      <c r="M95" s="36">
        <f t="shared" si="5"/>
        <v>5.9483516666666665</v>
      </c>
      <c r="N95" s="33"/>
      <c r="O95" s="33"/>
      <c r="P95" s="33"/>
      <c r="Q95" s="32">
        <f>Tableau!N100</f>
        <v>335.904</v>
      </c>
    </row>
    <row r="96" spans="1:17" ht="12.75">
      <c r="A96" s="18" t="s">
        <v>8</v>
      </c>
      <c r="B96" s="27">
        <f>Tableau!E101</f>
        <v>48</v>
      </c>
      <c r="C96" s="29">
        <f>Tableau!F101</f>
        <v>34</v>
      </c>
      <c r="D96" s="28">
        <f>Tableau!G101</f>
        <v>22.829</v>
      </c>
      <c r="E96" s="18" t="s">
        <v>9</v>
      </c>
      <c r="F96" s="23">
        <f>Tableau!I101</f>
        <v>5</v>
      </c>
      <c r="G96" s="23">
        <f>Tableau!J101</f>
        <v>56</v>
      </c>
      <c r="H96" s="24">
        <f>Tableau!K101</f>
        <v>54.263</v>
      </c>
      <c r="J96" s="32" t="str">
        <f>Tableau!C101</f>
        <v>SO939-2</v>
      </c>
      <c r="K96" s="32" t="str">
        <f>Tableau!B101</f>
        <v>ABRI FREIN</v>
      </c>
      <c r="L96" s="36">
        <f t="shared" si="4"/>
        <v>48.57300805555556</v>
      </c>
      <c r="M96" s="36">
        <f t="shared" si="5"/>
        <v>5.948406388888889</v>
      </c>
      <c r="N96" s="33"/>
      <c r="O96" s="33"/>
      <c r="P96" s="33"/>
      <c r="Q96" s="32">
        <f>Tableau!N101</f>
        <v>335.904</v>
      </c>
    </row>
    <row r="97" spans="1:17" ht="12.75">
      <c r="A97" s="18" t="s">
        <v>8</v>
      </c>
      <c r="B97" s="27">
        <f>Tableau!E102</f>
        <v>48</v>
      </c>
      <c r="C97" s="29">
        <f>Tableau!F102</f>
        <v>34</v>
      </c>
      <c r="D97" s="28">
        <f>Tableau!G102</f>
        <v>21.775</v>
      </c>
      <c r="E97" s="18" t="s">
        <v>9</v>
      </c>
      <c r="F97" s="23">
        <f>Tableau!I102</f>
        <v>5</v>
      </c>
      <c r="G97" s="23">
        <f>Tableau!J102</f>
        <v>56</v>
      </c>
      <c r="H97" s="24">
        <f>Tableau!K102</f>
        <v>58.658</v>
      </c>
      <c r="J97" s="32" t="str">
        <f>Tableau!C102</f>
        <v>SO938-1</v>
      </c>
      <c r="K97" s="32" t="str">
        <f>Tableau!B102</f>
        <v>ABRI FREIN</v>
      </c>
      <c r="L97" s="36">
        <f t="shared" si="4"/>
        <v>48.57271527777778</v>
      </c>
      <c r="M97" s="36">
        <f t="shared" si="5"/>
        <v>5.949627222222222</v>
      </c>
      <c r="N97" s="33"/>
      <c r="O97" s="33"/>
      <c r="P97" s="33"/>
      <c r="Q97" s="32">
        <f>Tableau!N102</f>
        <v>337.079</v>
      </c>
    </row>
    <row r="98" spans="1:17" ht="12.75">
      <c r="A98" s="18" t="s">
        <v>8</v>
      </c>
      <c r="B98" s="27">
        <f>Tableau!E103</f>
        <v>48</v>
      </c>
      <c r="C98" s="29">
        <f>Tableau!F103</f>
        <v>34</v>
      </c>
      <c r="D98" s="28">
        <f>Tableau!G103</f>
        <v>21.726</v>
      </c>
      <c r="E98" s="18" t="s">
        <v>9</v>
      </c>
      <c r="F98" s="23">
        <f>Tableau!I103</f>
        <v>5</v>
      </c>
      <c r="G98" s="23">
        <f>Tableau!J103</f>
        <v>56</v>
      </c>
      <c r="H98" s="24">
        <f>Tableau!K103</f>
        <v>58.853</v>
      </c>
      <c r="J98" s="32" t="str">
        <f>Tableau!C103</f>
        <v>SO938-2</v>
      </c>
      <c r="K98" s="32" t="str">
        <f>Tableau!B103</f>
        <v>ABRI FREIN</v>
      </c>
      <c r="L98" s="36">
        <f t="shared" si="4"/>
        <v>48.57270166666667</v>
      </c>
      <c r="M98" s="36">
        <f t="shared" si="5"/>
        <v>5.949681388888889</v>
      </c>
      <c r="N98" s="33"/>
      <c r="O98" s="33"/>
      <c r="P98" s="33"/>
      <c r="Q98" s="32">
        <f>Tableau!N103</f>
        <v>337.079</v>
      </c>
    </row>
    <row r="99" spans="1:17" ht="12.75">
      <c r="A99" s="18" t="s">
        <v>8</v>
      </c>
      <c r="B99" s="27">
        <f>Tableau!E104</f>
        <v>48</v>
      </c>
      <c r="C99" s="29">
        <f>Tableau!F104</f>
        <v>34</v>
      </c>
      <c r="D99" s="28">
        <f>Tableau!G104</f>
        <v>24.404</v>
      </c>
      <c r="E99" s="18" t="s">
        <v>9</v>
      </c>
      <c r="F99" s="23">
        <f>Tableau!I104</f>
        <v>5</v>
      </c>
      <c r="G99" s="23">
        <f>Tableau!J104</f>
        <v>56</v>
      </c>
      <c r="H99" s="24">
        <f>Tableau!K104</f>
        <v>44.502</v>
      </c>
      <c r="J99" s="32" t="str">
        <f>Tableau!C104</f>
        <v>SO940-1</v>
      </c>
      <c r="K99" s="32" t="str">
        <f>Tableau!B104</f>
        <v>DEMI-TONNEAU 21</v>
      </c>
      <c r="L99" s="36">
        <f t="shared" si="4"/>
        <v>48.57344555555556</v>
      </c>
      <c r="M99" s="36">
        <f t="shared" si="5"/>
        <v>5.945695000000001</v>
      </c>
      <c r="N99" s="33"/>
      <c r="O99" s="33"/>
      <c r="P99" s="33"/>
      <c r="Q99" s="32">
        <f>Tableau!N104</f>
        <v>341.557</v>
      </c>
    </row>
    <row r="100" spans="1:17" ht="12.75">
      <c r="A100" s="18" t="s">
        <v>8</v>
      </c>
      <c r="B100" s="27">
        <f>Tableau!E105</f>
        <v>48</v>
      </c>
      <c r="C100" s="29">
        <f>Tableau!F105</f>
        <v>34</v>
      </c>
      <c r="D100" s="28">
        <f>Tableau!G105</f>
        <v>23.915</v>
      </c>
      <c r="E100" s="18" t="s">
        <v>9</v>
      </c>
      <c r="F100" s="23">
        <f>Tableau!I105</f>
        <v>5</v>
      </c>
      <c r="G100" s="23">
        <f>Tableau!J105</f>
        <v>56</v>
      </c>
      <c r="H100" s="24">
        <f>Tableau!K105</f>
        <v>44.813</v>
      </c>
      <c r="J100" s="32" t="str">
        <f>Tableau!C105</f>
        <v>SO940-2</v>
      </c>
      <c r="K100" s="32" t="str">
        <f>Tableau!B105</f>
        <v>DEMI-TONNEAU 21</v>
      </c>
      <c r="L100" s="36">
        <f t="shared" si="4"/>
        <v>48.57330972222223</v>
      </c>
      <c r="M100" s="36">
        <f t="shared" si="5"/>
        <v>5.945781388888889</v>
      </c>
      <c r="N100" s="33"/>
      <c r="O100" s="33"/>
      <c r="P100" s="33"/>
      <c r="Q100" s="32">
        <f>Tableau!N105</f>
        <v>341.557</v>
      </c>
    </row>
    <row r="101" spans="1:17" ht="12.75">
      <c r="A101" s="18" t="s">
        <v>8</v>
      </c>
      <c r="B101" s="27">
        <f>Tableau!E106</f>
        <v>48</v>
      </c>
      <c r="C101" s="29">
        <f>Tableau!F106</f>
        <v>34</v>
      </c>
      <c r="D101" s="28">
        <f>Tableau!G106</f>
        <v>24.048</v>
      </c>
      <c r="E101" s="18" t="s">
        <v>9</v>
      </c>
      <c r="F101" s="23">
        <f>Tableau!I106</f>
        <v>5</v>
      </c>
      <c r="G101" s="23">
        <f>Tableau!J106</f>
        <v>56</v>
      </c>
      <c r="H101" s="24">
        <f>Tableau!K106</f>
        <v>43.222</v>
      </c>
      <c r="J101" s="32" t="str">
        <f>Tableau!C106</f>
        <v>SO940-4</v>
      </c>
      <c r="K101" s="32" t="str">
        <f>Tableau!B106</f>
        <v>DEMI-TONNEAU 21</v>
      </c>
      <c r="L101" s="36">
        <f t="shared" si="4"/>
        <v>48.57334666666667</v>
      </c>
      <c r="M101" s="36">
        <f t="shared" si="5"/>
        <v>5.9453394444444445</v>
      </c>
      <c r="N101" s="33"/>
      <c r="O101" s="33"/>
      <c r="P101" s="33"/>
      <c r="Q101" s="32">
        <f>Tableau!N106</f>
        <v>341.557</v>
      </c>
    </row>
    <row r="102" spans="1:17" ht="12.75">
      <c r="A102" s="18" t="s">
        <v>8</v>
      </c>
      <c r="B102" s="27">
        <f>Tableau!E107</f>
        <v>48</v>
      </c>
      <c r="C102" s="29">
        <f>Tableau!F107</f>
        <v>34</v>
      </c>
      <c r="D102" s="28">
        <f>Tableau!G107</f>
        <v>23.561</v>
      </c>
      <c r="E102" s="18" t="s">
        <v>9</v>
      </c>
      <c r="F102" s="23">
        <f>Tableau!I107</f>
        <v>5</v>
      </c>
      <c r="G102" s="23">
        <f>Tableau!J107</f>
        <v>56</v>
      </c>
      <c r="H102" s="24">
        <f>Tableau!K107</f>
        <v>43.528</v>
      </c>
      <c r="J102" s="32" t="str">
        <f>Tableau!C107</f>
        <v>SO940-3</v>
      </c>
      <c r="K102" s="32" t="str">
        <f>Tableau!B107</f>
        <v>DEMI-TONNEAU 21</v>
      </c>
      <c r="L102" s="36">
        <f t="shared" si="4"/>
        <v>48.57321138888889</v>
      </c>
      <c r="M102" s="36">
        <f t="shared" si="5"/>
        <v>5.945424444444445</v>
      </c>
      <c r="N102" s="33"/>
      <c r="O102" s="33"/>
      <c r="P102" s="33"/>
      <c r="Q102" s="32">
        <f>Tableau!N107</f>
        <v>341.557</v>
      </c>
    </row>
    <row r="103" spans="1:17" ht="12.75">
      <c r="A103" s="18" t="s">
        <v>8</v>
      </c>
      <c r="B103" s="27">
        <f>Tableau!E108</f>
        <v>48</v>
      </c>
      <c r="C103" s="29">
        <f>Tableau!F108</f>
        <v>34</v>
      </c>
      <c r="D103" s="28">
        <f>Tableau!G108</f>
        <v>18.682</v>
      </c>
      <c r="E103" s="18" t="s">
        <v>9</v>
      </c>
      <c r="F103" s="23">
        <f>Tableau!I108</f>
        <v>5</v>
      </c>
      <c r="G103" s="23">
        <f>Tableau!J108</f>
        <v>56</v>
      </c>
      <c r="H103" s="24">
        <f>Tableau!K108</f>
        <v>47.726</v>
      </c>
      <c r="J103" s="32" t="str">
        <f>Tableau!C108</f>
        <v>SO941</v>
      </c>
      <c r="K103" s="32" t="str">
        <f>Tableau!B108</f>
        <v>ARBRE</v>
      </c>
      <c r="L103" s="36">
        <f t="shared" si="4"/>
        <v>48.57185611111112</v>
      </c>
      <c r="M103" s="36">
        <f t="shared" si="5"/>
        <v>5.946590555555556</v>
      </c>
      <c r="N103" s="33"/>
      <c r="O103" s="33"/>
      <c r="P103" s="33"/>
      <c r="Q103" s="32">
        <f>Tableau!N108</f>
        <v>347.008</v>
      </c>
    </row>
    <row r="104" spans="1:17" ht="12.75">
      <c r="A104" s="18" t="s">
        <v>8</v>
      </c>
      <c r="B104" s="27">
        <f>Tableau!E109</f>
        <v>48</v>
      </c>
      <c r="C104" s="29">
        <f>Tableau!F109</f>
        <v>34</v>
      </c>
      <c r="D104" s="28">
        <f>Tableau!G109</f>
        <v>16.797</v>
      </c>
      <c r="E104" s="18" t="s">
        <v>9</v>
      </c>
      <c r="F104" s="23">
        <f>Tableau!I109</f>
        <v>5</v>
      </c>
      <c r="G104" s="23">
        <f>Tableau!J109</f>
        <v>56</v>
      </c>
      <c r="H104" s="24">
        <f>Tableau!K109</f>
        <v>46.017</v>
      </c>
      <c r="J104" s="32" t="str">
        <f>Tableau!C109</f>
        <v>SO942</v>
      </c>
      <c r="K104" s="32" t="str">
        <f>Tableau!B109</f>
        <v>ARBRE</v>
      </c>
      <c r="L104" s="36">
        <f t="shared" si="4"/>
        <v>48.571332500000004</v>
      </c>
      <c r="M104" s="36">
        <f t="shared" si="5"/>
        <v>5.946115833333334</v>
      </c>
      <c r="N104" s="33"/>
      <c r="O104" s="33"/>
      <c r="P104" s="33"/>
      <c r="Q104" s="32">
        <f>Tableau!N109</f>
        <v>345.676</v>
      </c>
    </row>
    <row r="105" spans="1:17" ht="12.75">
      <c r="A105" s="18" t="s">
        <v>8</v>
      </c>
      <c r="B105" s="27">
        <f>Tableau!E110</f>
        <v>48</v>
      </c>
      <c r="C105" s="29">
        <f>Tableau!F110</f>
        <v>34</v>
      </c>
      <c r="D105" s="28">
        <f>Tableau!G110</f>
        <v>14.4722</v>
      </c>
      <c r="E105" s="18" t="s">
        <v>9</v>
      </c>
      <c r="F105" s="23">
        <f>Tableau!I110</f>
        <v>5</v>
      </c>
      <c r="G105" s="23">
        <f>Tableau!J110</f>
        <v>56</v>
      </c>
      <c r="H105" s="24">
        <f>Tableau!K110</f>
        <v>52.2717</v>
      </c>
      <c r="J105" s="32" t="str">
        <f>Tableau!C110</f>
        <v>SO106</v>
      </c>
      <c r="K105" s="32" t="str">
        <f>Tableau!B110</f>
        <v>EXTRÉMITÉ 02</v>
      </c>
      <c r="L105" s="36">
        <f t="shared" si="4"/>
        <v>48.57068672222223</v>
      </c>
      <c r="M105" s="36">
        <f t="shared" si="5"/>
        <v>5.9478532500000005</v>
      </c>
      <c r="N105" s="33"/>
      <c r="O105" s="33"/>
      <c r="P105" s="33"/>
      <c r="Q105" s="32">
        <f>Tableau!N110</f>
        <v>334.417</v>
      </c>
    </row>
    <row r="106" spans="1:17" ht="12.75">
      <c r="A106" s="18" t="s">
        <v>8</v>
      </c>
      <c r="B106" s="27">
        <f>Tableau!E111</f>
        <v>48</v>
      </c>
      <c r="C106" s="29">
        <f>Tableau!F111</f>
        <v>34</v>
      </c>
      <c r="D106" s="28">
        <f>Tableau!G111</f>
        <v>12.576</v>
      </c>
      <c r="E106" s="18" t="s">
        <v>9</v>
      </c>
      <c r="F106" s="23">
        <f>Tableau!I111</f>
        <v>5</v>
      </c>
      <c r="G106" s="23">
        <f>Tableau!J111</f>
        <v>56</v>
      </c>
      <c r="H106" s="24">
        <f>Tableau!K111</f>
        <v>58.866</v>
      </c>
      <c r="J106" s="32" t="str">
        <f>Tableau!C111</f>
        <v>SO943</v>
      </c>
      <c r="K106" s="32" t="str">
        <f>Tableau!B111</f>
        <v>ARBRE</v>
      </c>
      <c r="L106" s="36">
        <f t="shared" si="4"/>
        <v>48.57016</v>
      </c>
      <c r="M106" s="36">
        <f t="shared" si="5"/>
        <v>5.949685000000001</v>
      </c>
      <c r="N106" s="33"/>
      <c r="O106" s="33"/>
      <c r="P106" s="33"/>
      <c r="Q106" s="32">
        <f>Tableau!N111</f>
        <v>348.423</v>
      </c>
    </row>
    <row r="107" spans="1:17" ht="12.75">
      <c r="A107" s="18" t="s">
        <v>8</v>
      </c>
      <c r="B107" s="27">
        <f>Tableau!E112</f>
        <v>48</v>
      </c>
      <c r="C107" s="29">
        <f>Tableau!F112</f>
        <v>34</v>
      </c>
      <c r="D107" s="28">
        <f>Tableau!G112</f>
        <v>12.708</v>
      </c>
      <c r="E107" s="18" t="s">
        <v>9</v>
      </c>
      <c r="F107" s="23">
        <f>Tableau!I112</f>
        <v>5</v>
      </c>
      <c r="G107" s="23">
        <f>Tableau!J112</f>
        <v>56</v>
      </c>
      <c r="H107" s="24">
        <f>Tableau!K112</f>
        <v>51.332</v>
      </c>
      <c r="J107" s="32" t="str">
        <f>Tableau!C112</f>
        <v>SO200</v>
      </c>
      <c r="K107" s="32" t="str">
        <f>Tableau!B112</f>
        <v>LOCALIZER</v>
      </c>
      <c r="L107" s="36">
        <f t="shared" si="4"/>
        <v>48.57019666666667</v>
      </c>
      <c r="M107" s="36">
        <f t="shared" si="5"/>
        <v>5.947592222222222</v>
      </c>
      <c r="N107" s="33"/>
      <c r="O107" s="33"/>
      <c r="P107" s="33"/>
      <c r="Q107" s="32">
        <f>Tableau!N112</f>
        <v>336.621</v>
      </c>
    </row>
    <row r="108" spans="1:17" ht="12.75">
      <c r="A108" s="18" t="s">
        <v>8</v>
      </c>
      <c r="B108" s="27">
        <f>Tableau!E113</f>
        <v>48</v>
      </c>
      <c r="C108" s="29">
        <f>Tableau!F113</f>
        <v>32</v>
      </c>
      <c r="D108" s="28">
        <f>Tableau!G113</f>
        <v>26.688</v>
      </c>
      <c r="E108" s="18" t="s">
        <v>9</v>
      </c>
      <c r="F108" s="23">
        <f>Tableau!I113</f>
        <v>5</v>
      </c>
      <c r="G108" s="23">
        <f>Tableau!J113</f>
        <v>54</v>
      </c>
      <c r="H108" s="24">
        <f>Tableau!K113</f>
        <v>29.404</v>
      </c>
      <c r="J108" s="32" t="str">
        <f>Tableau!C113</f>
        <v>SO944</v>
      </c>
      <c r="K108" s="32" t="str">
        <f>Tableau!B113</f>
        <v>ANTENNE PEAGE 1</v>
      </c>
      <c r="L108" s="36">
        <f t="shared" si="4"/>
        <v>48.540746666666664</v>
      </c>
      <c r="M108" s="36">
        <f t="shared" si="5"/>
        <v>5.908167777777778</v>
      </c>
      <c r="N108" s="33"/>
      <c r="O108" s="33"/>
      <c r="P108" s="33"/>
      <c r="Q108" s="32">
        <f>Tableau!N113</f>
        <v>375.131</v>
      </c>
    </row>
    <row r="109" spans="1:17" ht="12.75">
      <c r="A109" s="18" t="s">
        <v>8</v>
      </c>
      <c r="B109" s="27">
        <f>Tableau!E114</f>
        <v>48</v>
      </c>
      <c r="C109" s="29">
        <f>Tableau!F114</f>
        <v>32</v>
      </c>
      <c r="D109" s="28">
        <f>Tableau!G114</f>
        <v>23.787</v>
      </c>
      <c r="E109" s="18" t="s">
        <v>9</v>
      </c>
      <c r="F109" s="23">
        <f>Tableau!I114</f>
        <v>5</v>
      </c>
      <c r="G109" s="23">
        <f>Tableau!J114</f>
        <v>54</v>
      </c>
      <c r="H109" s="24">
        <f>Tableau!K114</f>
        <v>18.87</v>
      </c>
      <c r="J109" s="32" t="str">
        <f>Tableau!C114</f>
        <v>SO945</v>
      </c>
      <c r="K109" s="32" t="str">
        <f>Tableau!B114</f>
        <v>ANTENNE PEAGE 2</v>
      </c>
      <c r="L109" s="36">
        <f t="shared" si="4"/>
        <v>48.53994083333333</v>
      </c>
      <c r="M109" s="36">
        <f t="shared" si="5"/>
        <v>5.905241666666667</v>
      </c>
      <c r="N109" s="33"/>
      <c r="O109" s="33"/>
      <c r="P109" s="33"/>
      <c r="Q109" s="32">
        <f>Tableau!N114</f>
        <v>360.592</v>
      </c>
    </row>
    <row r="110" spans="1:17" ht="12.75">
      <c r="A110" s="18" t="s">
        <v>8</v>
      </c>
      <c r="B110" s="27">
        <f>Tableau!E115</f>
        <v>48</v>
      </c>
      <c r="C110" s="29">
        <f>Tableau!F115</f>
        <v>31</v>
      </c>
      <c r="D110" s="28">
        <f>Tableau!G115</f>
        <v>49.651</v>
      </c>
      <c r="E110" s="18" t="s">
        <v>9</v>
      </c>
      <c r="F110" s="23">
        <f>Tableau!I115</f>
        <v>5</v>
      </c>
      <c r="G110" s="23">
        <f>Tableau!J115</f>
        <v>54</v>
      </c>
      <c r="H110" s="24">
        <f>Tableau!K115</f>
        <v>14.677</v>
      </c>
      <c r="J110" s="32" t="str">
        <f>Tableau!C115</f>
        <v>SO946</v>
      </c>
      <c r="K110" s="32" t="str">
        <f>Tableau!B115</f>
        <v>ANTENNE OUEST</v>
      </c>
      <c r="L110" s="36">
        <f t="shared" si="4"/>
        <v>48.53045861111111</v>
      </c>
      <c r="M110" s="36">
        <f t="shared" si="5"/>
        <v>5.904076944444445</v>
      </c>
      <c r="N110" s="33"/>
      <c r="O110" s="33"/>
      <c r="P110" s="33"/>
      <c r="Q110" s="32">
        <f>Tableau!N115</f>
        <v>391.636</v>
      </c>
    </row>
    <row r="111" spans="1:17" ht="12.75">
      <c r="A111" s="18" t="s">
        <v>8</v>
      </c>
      <c r="B111" s="27">
        <f>Tableau!E116</f>
        <v>48</v>
      </c>
      <c r="C111" s="29">
        <f>Tableau!F116</f>
        <v>31</v>
      </c>
      <c r="D111" s="28">
        <f>Tableau!G116</f>
        <v>47.13</v>
      </c>
      <c r="E111" s="18" t="s">
        <v>9</v>
      </c>
      <c r="F111" s="23">
        <f>Tableau!I116</f>
        <v>5</v>
      </c>
      <c r="G111" s="23">
        <f>Tableau!J116</f>
        <v>54</v>
      </c>
      <c r="H111" s="24">
        <f>Tableau!K116</f>
        <v>22.816</v>
      </c>
      <c r="J111" s="32" t="str">
        <f>Tableau!C116</f>
        <v>SO948</v>
      </c>
      <c r="K111" s="32" t="str">
        <f>Tableau!B116</f>
        <v>ANTENNE EST</v>
      </c>
      <c r="L111" s="36">
        <f t="shared" si="4"/>
        <v>48.529758333333334</v>
      </c>
      <c r="M111" s="36">
        <f t="shared" si="5"/>
        <v>5.906337777777778</v>
      </c>
      <c r="N111" s="33"/>
      <c r="O111" s="33"/>
      <c r="P111" s="33"/>
      <c r="Q111" s="32">
        <f>Tableau!N116</f>
        <v>380.024</v>
      </c>
    </row>
    <row r="112" spans="1:17" ht="12.75">
      <c r="A112" s="18" t="s">
        <v>8</v>
      </c>
      <c r="B112" s="27">
        <f>Tableau!E117</f>
        <v>48</v>
      </c>
      <c r="C112" s="29">
        <f>Tableau!F117</f>
        <v>31</v>
      </c>
      <c r="D112" s="28">
        <f>Tableau!G117</f>
        <v>48.315</v>
      </c>
      <c r="E112" s="18" t="s">
        <v>9</v>
      </c>
      <c r="F112" s="23">
        <f>Tableau!I117</f>
        <v>5</v>
      </c>
      <c r="G112" s="23">
        <f>Tableau!J117</f>
        <v>54</v>
      </c>
      <c r="H112" s="24">
        <f>Tableau!K117</f>
        <v>16.38</v>
      </c>
      <c r="J112" s="32" t="str">
        <f>Tableau!C117</f>
        <v>SO947</v>
      </c>
      <c r="K112" s="32" t="str">
        <f>Tableau!B117</f>
        <v>CHÂTEAU D'EAU</v>
      </c>
      <c r="L112" s="36">
        <f t="shared" si="4"/>
        <v>48.5300875</v>
      </c>
      <c r="M112" s="36">
        <f t="shared" si="5"/>
        <v>5.90455</v>
      </c>
      <c r="N112" s="33"/>
      <c r="O112" s="33"/>
      <c r="P112" s="33"/>
      <c r="Q112" s="32">
        <f>Tableau!N117</f>
        <v>371.961</v>
      </c>
    </row>
    <row r="113" spans="1:17" ht="12.75">
      <c r="A113" s="18" t="s">
        <v>8</v>
      </c>
      <c r="B113" s="27">
        <f>Tableau!E118</f>
        <v>48</v>
      </c>
      <c r="C113" s="29">
        <f>Tableau!F118</f>
        <v>35</v>
      </c>
      <c r="D113" s="28">
        <f>Tableau!G118</f>
        <v>23.12</v>
      </c>
      <c r="E113" s="18" t="s">
        <v>9</v>
      </c>
      <c r="F113" s="23">
        <f>Tableau!I118</f>
        <v>5</v>
      </c>
      <c r="G113" s="23">
        <f>Tableau!J118</f>
        <v>57</v>
      </c>
      <c r="H113" s="24">
        <f>Tableau!K118</f>
        <v>36.54</v>
      </c>
      <c r="J113" s="32" t="str">
        <f>Tableau!C118</f>
        <v>SO361</v>
      </c>
      <c r="K113" s="32" t="str">
        <f>Tableau!B118</f>
        <v>GONIO NG</v>
      </c>
      <c r="L113" s="36">
        <f t="shared" si="4"/>
        <v>48.589755555555556</v>
      </c>
      <c r="M113" s="36">
        <f t="shared" si="5"/>
        <v>5.9601500000000005</v>
      </c>
      <c r="N113" s="33"/>
      <c r="O113" s="33"/>
      <c r="P113" s="33"/>
      <c r="Q113" s="32">
        <f>Tableau!N118</f>
        <v>341</v>
      </c>
    </row>
    <row r="114" spans="1:17" ht="12.75">
      <c r="A114" s="18" t="s">
        <v>8</v>
      </c>
      <c r="B114" s="27">
        <f>Tableau!E119</f>
        <v>0</v>
      </c>
      <c r="C114" s="29">
        <f>Tableau!F119</f>
        <v>0</v>
      </c>
      <c r="D114" s="28">
        <f>Tableau!G119</f>
        <v>0</v>
      </c>
      <c r="E114" s="18" t="s">
        <v>9</v>
      </c>
      <c r="F114" s="23">
        <f>Tableau!I119</f>
        <v>0</v>
      </c>
      <c r="G114" s="23">
        <f>Tableau!J119</f>
        <v>0</v>
      </c>
      <c r="H114" s="24">
        <f>Tableau!K119</f>
        <v>0</v>
      </c>
      <c r="J114" s="32">
        <f>Tableau!C119</f>
        <v>0</v>
      </c>
      <c r="K114" s="32">
        <f>Tableau!B119</f>
        <v>0</v>
      </c>
      <c r="L114" s="36">
        <f t="shared" si="4"/>
        <v>0</v>
      </c>
      <c r="M114" s="36">
        <f t="shared" si="5"/>
        <v>0</v>
      </c>
      <c r="N114" s="33"/>
      <c r="O114" s="33"/>
      <c r="P114" s="33"/>
      <c r="Q114" s="32">
        <f>Tableau!N119</f>
        <v>0</v>
      </c>
    </row>
    <row r="115" spans="1:17" ht="12.75">
      <c r="A115" s="18" t="s">
        <v>8</v>
      </c>
      <c r="B115" s="27">
        <f>Tableau!E120</f>
        <v>0</v>
      </c>
      <c r="C115" s="29">
        <f>Tableau!F124</f>
        <v>0</v>
      </c>
      <c r="D115" s="28">
        <f>Tableau!G124</f>
        <v>0</v>
      </c>
      <c r="E115" s="18" t="s">
        <v>9</v>
      </c>
      <c r="F115" s="23">
        <f>Tableau!I124</f>
        <v>0</v>
      </c>
      <c r="G115" s="23">
        <f>Tableau!J124</f>
        <v>0</v>
      </c>
      <c r="H115" s="24">
        <f>Tableau!K124</f>
        <v>0</v>
      </c>
      <c r="J115" s="32">
        <f>Tableau!C124</f>
        <v>0</v>
      </c>
      <c r="K115" s="32">
        <f>Tableau!B120</f>
        <v>0</v>
      </c>
      <c r="L115" s="36">
        <f t="shared" si="4"/>
        <v>0</v>
      </c>
      <c r="M115" s="36">
        <f t="shared" si="5"/>
        <v>0</v>
      </c>
      <c r="N115" s="33"/>
      <c r="O115" s="33"/>
      <c r="P115" s="33"/>
      <c r="Q115" s="32">
        <f>Tableau!N120</f>
        <v>0</v>
      </c>
    </row>
    <row r="116" spans="1:17" ht="12.75">
      <c r="A116" s="18" t="s">
        <v>8</v>
      </c>
      <c r="B116" s="27">
        <f>Tableau!E125</f>
        <v>0</v>
      </c>
      <c r="C116" s="29">
        <f>Tableau!F125</f>
        <v>0</v>
      </c>
      <c r="D116" s="28">
        <f>Tableau!G125</f>
        <v>0</v>
      </c>
      <c r="E116" s="18" t="s">
        <v>9</v>
      </c>
      <c r="F116" s="23">
        <f>Tableau!I125</f>
        <v>0</v>
      </c>
      <c r="G116" s="23">
        <f>Tableau!J125</f>
        <v>0</v>
      </c>
      <c r="H116" s="24">
        <f>Tableau!K125</f>
        <v>0</v>
      </c>
      <c r="J116" s="32">
        <f>Tableau!C125</f>
        <v>0</v>
      </c>
      <c r="K116" s="32">
        <f>Tableau!B121</f>
        <v>0</v>
      </c>
      <c r="L116" s="36">
        <f t="shared" si="4"/>
        <v>0</v>
      </c>
      <c r="M116" s="36">
        <f t="shared" si="5"/>
        <v>0</v>
      </c>
      <c r="N116" s="33"/>
      <c r="O116" s="33"/>
      <c r="P116" s="33"/>
      <c r="Q116" s="32">
        <f>Tableau!N121</f>
        <v>0</v>
      </c>
    </row>
    <row r="117" spans="1:17" ht="12.75">
      <c r="A117" s="18" t="s">
        <v>8</v>
      </c>
      <c r="B117" s="27">
        <f>Tableau!E126</f>
        <v>0</v>
      </c>
      <c r="C117" s="29">
        <f>Tableau!F126</f>
        <v>0</v>
      </c>
      <c r="D117" s="28">
        <f>Tableau!G126</f>
        <v>0</v>
      </c>
      <c r="E117" s="18" t="s">
        <v>9</v>
      </c>
      <c r="F117" s="23">
        <f>Tableau!I126</f>
        <v>0</v>
      </c>
      <c r="G117" s="23">
        <f>Tableau!J126</f>
        <v>0</v>
      </c>
      <c r="H117" s="24">
        <f>Tableau!K126</f>
        <v>0</v>
      </c>
      <c r="J117" s="32">
        <f>Tableau!C126</f>
        <v>0</v>
      </c>
      <c r="K117" s="32">
        <f>Tableau!B126</f>
        <v>0</v>
      </c>
      <c r="L117" s="36">
        <f t="shared" si="4"/>
        <v>0</v>
      </c>
      <c r="M117" s="36">
        <f t="shared" si="5"/>
        <v>0</v>
      </c>
      <c r="N117" s="33"/>
      <c r="O117" s="33"/>
      <c r="P117" s="33"/>
      <c r="Q117" s="32">
        <f>Tableau!N122</f>
        <v>0</v>
      </c>
    </row>
    <row r="118" spans="1:17" ht="12.75">
      <c r="A118" s="18" t="s">
        <v>8</v>
      </c>
      <c r="B118" s="27">
        <f>Tableau!E127</f>
        <v>0</v>
      </c>
      <c r="C118" s="29">
        <f>Tableau!F127</f>
        <v>0</v>
      </c>
      <c r="D118" s="28">
        <f>Tableau!G127</f>
        <v>0</v>
      </c>
      <c r="E118" s="18" t="s">
        <v>9</v>
      </c>
      <c r="F118" s="23">
        <f>Tableau!I127</f>
        <v>0</v>
      </c>
      <c r="G118" s="23">
        <f>Tableau!J127</f>
        <v>0</v>
      </c>
      <c r="H118" s="24">
        <f>Tableau!K127</f>
        <v>0</v>
      </c>
      <c r="J118" s="32">
        <f>Tableau!C127</f>
        <v>0</v>
      </c>
      <c r="K118" s="32">
        <f>Tableau!B127</f>
        <v>0</v>
      </c>
      <c r="L118" s="36">
        <f t="shared" si="4"/>
        <v>0</v>
      </c>
      <c r="M118" s="36">
        <f t="shared" si="5"/>
        <v>0</v>
      </c>
      <c r="N118" s="33"/>
      <c r="O118" s="33"/>
      <c r="P118" s="33"/>
      <c r="Q118" s="32">
        <f>Tableau!N127</f>
        <v>0</v>
      </c>
    </row>
    <row r="119" spans="1:17" ht="12.75">
      <c r="A119" s="18" t="s">
        <v>8</v>
      </c>
      <c r="B119" s="27">
        <f>Tableau!E128</f>
        <v>0</v>
      </c>
      <c r="C119" s="29">
        <f>Tableau!F128</f>
        <v>0</v>
      </c>
      <c r="D119" s="28">
        <f>Tableau!G128</f>
        <v>0</v>
      </c>
      <c r="E119" s="18" t="s">
        <v>9</v>
      </c>
      <c r="F119" s="23">
        <f>Tableau!I128</f>
        <v>0</v>
      </c>
      <c r="G119" s="23">
        <f>Tableau!J128</f>
        <v>0</v>
      </c>
      <c r="H119" s="24">
        <f>Tableau!K128</f>
        <v>0</v>
      </c>
      <c r="J119" s="32">
        <f>Tableau!C128</f>
        <v>0</v>
      </c>
      <c r="K119" s="32">
        <f>Tableau!B128</f>
        <v>0</v>
      </c>
      <c r="L119" s="36">
        <f t="shared" si="4"/>
        <v>0</v>
      </c>
      <c r="M119" s="36">
        <f t="shared" si="5"/>
        <v>0</v>
      </c>
      <c r="N119" s="33"/>
      <c r="O119" s="33"/>
      <c r="P119" s="33"/>
      <c r="Q119" s="32">
        <f>Tableau!N128</f>
        <v>0</v>
      </c>
    </row>
    <row r="120" spans="1:17" ht="12.75">
      <c r="A120" s="18" t="s">
        <v>8</v>
      </c>
      <c r="B120" s="27">
        <f>Tableau!E129</f>
        <v>0</v>
      </c>
      <c r="C120" s="29">
        <f>Tableau!F129</f>
        <v>0</v>
      </c>
      <c r="D120" s="28">
        <f>Tableau!G129</f>
        <v>0</v>
      </c>
      <c r="E120" s="18" t="s">
        <v>9</v>
      </c>
      <c r="F120" s="23">
        <f>Tableau!I129</f>
        <v>0</v>
      </c>
      <c r="G120" s="23">
        <f>Tableau!J129</f>
        <v>0</v>
      </c>
      <c r="H120" s="24">
        <f>Tableau!K129</f>
        <v>0</v>
      </c>
      <c r="J120" s="32">
        <f>Tableau!C129</f>
        <v>0</v>
      </c>
      <c r="K120" s="32">
        <f>Tableau!B129</f>
        <v>0</v>
      </c>
      <c r="L120" s="36">
        <f t="shared" si="4"/>
        <v>0</v>
      </c>
      <c r="M120" s="36">
        <f t="shared" si="5"/>
        <v>0</v>
      </c>
      <c r="N120" s="33"/>
      <c r="O120" s="33"/>
      <c r="P120" s="33"/>
      <c r="Q120" s="32">
        <f>Tableau!N129</f>
        <v>0</v>
      </c>
    </row>
    <row r="121" spans="1:17" ht="12.75">
      <c r="A121" s="18" t="s">
        <v>8</v>
      </c>
      <c r="B121" s="27">
        <f>Tableau!E130</f>
        <v>0</v>
      </c>
      <c r="C121" s="29">
        <f>Tableau!F130</f>
        <v>0</v>
      </c>
      <c r="D121" s="28">
        <f>Tableau!G130</f>
        <v>0</v>
      </c>
      <c r="E121" s="18" t="s">
        <v>9</v>
      </c>
      <c r="F121" s="23">
        <f>Tableau!I130</f>
        <v>0</v>
      </c>
      <c r="G121" s="23">
        <f>Tableau!J130</f>
        <v>0</v>
      </c>
      <c r="H121" s="24">
        <f>Tableau!K130</f>
        <v>0</v>
      </c>
      <c r="J121" s="32">
        <f>Tableau!C130</f>
        <v>0</v>
      </c>
      <c r="K121" s="32">
        <f>Tableau!B130</f>
        <v>0</v>
      </c>
      <c r="L121" s="36">
        <f t="shared" si="4"/>
        <v>0</v>
      </c>
      <c r="M121" s="36">
        <f t="shared" si="5"/>
        <v>0</v>
      </c>
      <c r="N121" s="33"/>
      <c r="O121" s="33"/>
      <c r="P121" s="33"/>
      <c r="Q121" s="32">
        <f>Tableau!N130</f>
        <v>0</v>
      </c>
    </row>
    <row r="122" spans="1:17" ht="12.75">
      <c r="A122" s="18" t="s">
        <v>8</v>
      </c>
      <c r="B122" s="27">
        <f>Tableau!E131</f>
        <v>0</v>
      </c>
      <c r="C122" s="29">
        <f>Tableau!F131</f>
        <v>0</v>
      </c>
      <c r="D122" s="28">
        <f>Tableau!G131</f>
        <v>0</v>
      </c>
      <c r="E122" s="18" t="s">
        <v>9</v>
      </c>
      <c r="F122" s="23">
        <f>Tableau!I131</f>
        <v>0</v>
      </c>
      <c r="G122" s="23">
        <f>Tableau!J131</f>
        <v>0</v>
      </c>
      <c r="H122" s="24">
        <f>Tableau!K131</f>
        <v>0</v>
      </c>
      <c r="J122" s="32">
        <f>Tableau!C131</f>
        <v>0</v>
      </c>
      <c r="K122" s="32">
        <f>Tableau!B131</f>
        <v>0</v>
      </c>
      <c r="L122" s="36">
        <f t="shared" si="4"/>
        <v>0</v>
      </c>
      <c r="M122" s="36">
        <f t="shared" si="5"/>
        <v>0</v>
      </c>
      <c r="N122" s="33"/>
      <c r="O122" s="33"/>
      <c r="P122" s="33"/>
      <c r="Q122" s="32">
        <f>Tableau!N131</f>
        <v>0</v>
      </c>
    </row>
    <row r="123" spans="1:17" ht="12.75">
      <c r="A123" s="18" t="s">
        <v>8</v>
      </c>
      <c r="B123" s="27">
        <f>Tableau!E132</f>
        <v>0</v>
      </c>
      <c r="C123" s="29">
        <f>Tableau!F132</f>
        <v>0</v>
      </c>
      <c r="D123" s="28">
        <f>Tableau!G132</f>
        <v>0</v>
      </c>
      <c r="E123" s="18" t="s">
        <v>9</v>
      </c>
      <c r="F123" s="23">
        <f>Tableau!I132</f>
        <v>0</v>
      </c>
      <c r="G123" s="23">
        <f>Tableau!J132</f>
        <v>0</v>
      </c>
      <c r="H123" s="24">
        <f>Tableau!K132</f>
        <v>0</v>
      </c>
      <c r="J123" s="32">
        <f>Tableau!C132</f>
        <v>0</v>
      </c>
      <c r="K123" s="32">
        <f>Tableau!B132</f>
        <v>0</v>
      </c>
      <c r="L123" s="36">
        <f t="shared" si="4"/>
        <v>0</v>
      </c>
      <c r="M123" s="36">
        <f t="shared" si="5"/>
        <v>0</v>
      </c>
      <c r="N123" s="33"/>
      <c r="O123" s="33"/>
      <c r="P123" s="33"/>
      <c r="Q123" s="32">
        <f>Tableau!N132</f>
        <v>0</v>
      </c>
    </row>
    <row r="124" spans="1:17" ht="12.75">
      <c r="A124" s="18" t="s">
        <v>8</v>
      </c>
      <c r="B124" s="27">
        <f>Tableau!E133</f>
        <v>0</v>
      </c>
      <c r="C124" s="29">
        <f>Tableau!F133</f>
        <v>0</v>
      </c>
      <c r="D124" s="28">
        <f>Tableau!G133</f>
        <v>0</v>
      </c>
      <c r="E124" s="18" t="s">
        <v>9</v>
      </c>
      <c r="F124" s="23">
        <f>Tableau!I133</f>
        <v>0</v>
      </c>
      <c r="G124" s="23">
        <f>Tableau!J133</f>
        <v>0</v>
      </c>
      <c r="H124" s="24">
        <f>Tableau!K133</f>
        <v>0</v>
      </c>
      <c r="J124" s="32">
        <f>Tableau!C133</f>
        <v>0</v>
      </c>
      <c r="K124" s="32">
        <f>Tableau!B133</f>
        <v>0</v>
      </c>
      <c r="L124" s="36">
        <f t="shared" si="4"/>
        <v>0</v>
      </c>
      <c r="M124" s="36">
        <f t="shared" si="5"/>
        <v>0</v>
      </c>
      <c r="N124" s="33"/>
      <c r="O124" s="33"/>
      <c r="P124" s="33"/>
      <c r="Q124" s="32">
        <f>Tableau!N133</f>
        <v>0</v>
      </c>
    </row>
    <row r="125" spans="1:17" ht="12.75">
      <c r="A125" s="18" t="s">
        <v>8</v>
      </c>
      <c r="B125" s="27">
        <f>Tableau!E134</f>
        <v>0</v>
      </c>
      <c r="C125" s="29">
        <f>Tableau!F134</f>
        <v>0</v>
      </c>
      <c r="D125" s="28">
        <f>Tableau!G134</f>
        <v>0</v>
      </c>
      <c r="E125" s="18" t="s">
        <v>9</v>
      </c>
      <c r="F125" s="23">
        <f>Tableau!I134</f>
        <v>0</v>
      </c>
      <c r="G125" s="23">
        <f>Tableau!J134</f>
        <v>0</v>
      </c>
      <c r="H125" s="24">
        <f>Tableau!K134</f>
        <v>0</v>
      </c>
      <c r="J125" s="32">
        <f>Tableau!C134</f>
        <v>0</v>
      </c>
      <c r="K125" s="32">
        <f>Tableau!B134</f>
        <v>0</v>
      </c>
      <c r="L125" s="36">
        <f t="shared" si="4"/>
        <v>0</v>
      </c>
      <c r="M125" s="36">
        <f t="shared" si="5"/>
        <v>0</v>
      </c>
      <c r="N125" s="33"/>
      <c r="O125" s="33"/>
      <c r="P125" s="33"/>
      <c r="Q125" s="32">
        <f>Tableau!N134</f>
        <v>0</v>
      </c>
    </row>
    <row r="126" spans="1:17" ht="12.75">
      <c r="A126" s="18" t="s">
        <v>8</v>
      </c>
      <c r="B126" s="27">
        <f>Tableau!E135</f>
        <v>0</v>
      </c>
      <c r="C126" s="29">
        <f>Tableau!F135</f>
        <v>0</v>
      </c>
      <c r="D126" s="28">
        <f>Tableau!G135</f>
        <v>0</v>
      </c>
      <c r="E126" s="18" t="s">
        <v>9</v>
      </c>
      <c r="F126" s="23">
        <f>Tableau!I135</f>
        <v>0</v>
      </c>
      <c r="G126" s="23">
        <f>Tableau!J135</f>
        <v>0</v>
      </c>
      <c r="H126" s="24">
        <f>Tableau!K135</f>
        <v>0</v>
      </c>
      <c r="J126" s="32">
        <f>Tableau!C135</f>
        <v>0</v>
      </c>
      <c r="K126" s="32">
        <f>Tableau!B135</f>
        <v>0</v>
      </c>
      <c r="L126" s="36">
        <f t="shared" si="4"/>
        <v>0</v>
      </c>
      <c r="M126" s="36">
        <f t="shared" si="5"/>
        <v>0</v>
      </c>
      <c r="N126" s="33"/>
      <c r="O126" s="33"/>
      <c r="P126" s="33"/>
      <c r="Q126" s="32">
        <f>Tableau!N135</f>
        <v>0</v>
      </c>
    </row>
    <row r="127" spans="1:17" ht="12.75">
      <c r="A127" s="18" t="s">
        <v>8</v>
      </c>
      <c r="B127" s="27">
        <f>Tableau!E136</f>
        <v>0</v>
      </c>
      <c r="C127" s="29">
        <f>Tableau!F136</f>
        <v>0</v>
      </c>
      <c r="D127" s="28">
        <f>Tableau!G136</f>
        <v>0</v>
      </c>
      <c r="E127" s="18" t="s">
        <v>9</v>
      </c>
      <c r="F127" s="23">
        <f>Tableau!I136</f>
        <v>0</v>
      </c>
      <c r="G127" s="23">
        <f>Tableau!J136</f>
        <v>0</v>
      </c>
      <c r="H127" s="24">
        <f>Tableau!K136</f>
        <v>0</v>
      </c>
      <c r="J127" s="32">
        <f>Tableau!C136</f>
        <v>0</v>
      </c>
      <c r="K127" s="32">
        <f>Tableau!B136</f>
        <v>0</v>
      </c>
      <c r="L127" s="36">
        <f t="shared" si="4"/>
        <v>0</v>
      </c>
      <c r="M127" s="36">
        <f t="shared" si="5"/>
        <v>0</v>
      </c>
      <c r="N127" s="33"/>
      <c r="O127" s="33"/>
      <c r="P127" s="33"/>
      <c r="Q127" s="32">
        <f>Tableau!N136</f>
        <v>0</v>
      </c>
    </row>
    <row r="128" spans="1:17" ht="12.75">
      <c r="A128" s="18" t="s">
        <v>8</v>
      </c>
      <c r="B128" s="27">
        <f>Tableau!E137</f>
        <v>0</v>
      </c>
      <c r="C128" s="29">
        <f>Tableau!F137</f>
        <v>0</v>
      </c>
      <c r="D128" s="28">
        <f>Tableau!G137</f>
        <v>0</v>
      </c>
      <c r="E128" s="18" t="s">
        <v>9</v>
      </c>
      <c r="F128" s="23">
        <f>Tableau!I137</f>
        <v>0</v>
      </c>
      <c r="G128" s="23">
        <f>Tableau!J137</f>
        <v>0</v>
      </c>
      <c r="H128" s="24">
        <f>Tableau!K137</f>
        <v>0</v>
      </c>
      <c r="J128" s="32">
        <f>Tableau!C137</f>
        <v>0</v>
      </c>
      <c r="K128" s="32">
        <f>Tableau!B137</f>
        <v>0</v>
      </c>
      <c r="L128" s="36">
        <f t="shared" si="4"/>
        <v>0</v>
      </c>
      <c r="M128" s="36">
        <f t="shared" si="5"/>
        <v>0</v>
      </c>
      <c r="N128" s="33"/>
      <c r="O128" s="33"/>
      <c r="P128" s="33"/>
      <c r="Q128" s="32">
        <f>Tableau!N137</f>
        <v>0</v>
      </c>
    </row>
    <row r="129" spans="1:17" ht="12.75">
      <c r="A129" s="18" t="s">
        <v>8</v>
      </c>
      <c r="B129" s="27">
        <f>Tableau!E138</f>
        <v>0</v>
      </c>
      <c r="C129" s="29">
        <f>Tableau!F138</f>
        <v>0</v>
      </c>
      <c r="D129" s="28">
        <f>Tableau!G138</f>
        <v>0</v>
      </c>
      <c r="E129" s="18" t="s">
        <v>9</v>
      </c>
      <c r="F129" s="23">
        <f>Tableau!I138</f>
        <v>0</v>
      </c>
      <c r="G129" s="23">
        <f>Tableau!J138</f>
        <v>0</v>
      </c>
      <c r="H129" s="24">
        <f>Tableau!K138</f>
        <v>0</v>
      </c>
      <c r="J129" s="32">
        <f>Tableau!C138</f>
        <v>0</v>
      </c>
      <c r="K129" s="32">
        <f>Tableau!B138</f>
        <v>0</v>
      </c>
      <c r="L129" s="36">
        <f t="shared" si="4"/>
        <v>0</v>
      </c>
      <c r="M129" s="36">
        <f t="shared" si="5"/>
        <v>0</v>
      </c>
      <c r="N129" s="33"/>
      <c r="O129" s="33"/>
      <c r="P129" s="33"/>
      <c r="Q129" s="32">
        <f>Tableau!N138</f>
        <v>0</v>
      </c>
    </row>
    <row r="130" spans="1:17" ht="12.75">
      <c r="A130" s="18" t="s">
        <v>8</v>
      </c>
      <c r="B130" s="27">
        <f>Tableau!E139</f>
        <v>0</v>
      </c>
      <c r="C130" s="29">
        <f>Tableau!F139</f>
        <v>0</v>
      </c>
      <c r="D130" s="28">
        <f>Tableau!G139</f>
        <v>0</v>
      </c>
      <c r="E130" s="18" t="s">
        <v>9</v>
      </c>
      <c r="F130" s="23">
        <f>Tableau!I139</f>
        <v>0</v>
      </c>
      <c r="G130" s="23">
        <f>Tableau!J139</f>
        <v>0</v>
      </c>
      <c r="H130" s="24">
        <f>Tableau!K139</f>
        <v>0</v>
      </c>
      <c r="J130" s="32">
        <f>Tableau!C139</f>
        <v>0</v>
      </c>
      <c r="K130" s="32">
        <f>Tableau!B139</f>
        <v>0</v>
      </c>
      <c r="L130" s="36">
        <f t="shared" si="4"/>
        <v>0</v>
      </c>
      <c r="M130" s="36">
        <f t="shared" si="5"/>
        <v>0</v>
      </c>
      <c r="N130" s="33"/>
      <c r="O130" s="33"/>
      <c r="P130" s="33"/>
      <c r="Q130" s="32">
        <f>Tableau!N139</f>
        <v>0</v>
      </c>
    </row>
    <row r="131" spans="1:17" ht="12.75">
      <c r="A131" s="18" t="s">
        <v>8</v>
      </c>
      <c r="B131" s="27">
        <f>Tableau!E140</f>
        <v>0</v>
      </c>
      <c r="C131" s="29">
        <f>Tableau!F140</f>
        <v>0</v>
      </c>
      <c r="D131" s="28">
        <f>Tableau!G140</f>
        <v>0</v>
      </c>
      <c r="E131" s="18" t="s">
        <v>9</v>
      </c>
      <c r="F131" s="23">
        <f>Tableau!I140</f>
        <v>0</v>
      </c>
      <c r="G131" s="23">
        <f>Tableau!J140</f>
        <v>0</v>
      </c>
      <c r="H131" s="24">
        <f>Tableau!K140</f>
        <v>0</v>
      </c>
      <c r="J131" s="32">
        <f>Tableau!C140</f>
        <v>0</v>
      </c>
      <c r="K131" s="32">
        <f>Tableau!B140</f>
        <v>0</v>
      </c>
      <c r="L131" s="36">
        <f t="shared" si="4"/>
        <v>0</v>
      </c>
      <c r="M131" s="36">
        <f t="shared" si="5"/>
        <v>0</v>
      </c>
      <c r="N131" s="33"/>
      <c r="O131" s="33"/>
      <c r="P131" s="33"/>
      <c r="Q131" s="32">
        <f>Tableau!N140</f>
        <v>0</v>
      </c>
    </row>
    <row r="132" spans="1:17" ht="12.75">
      <c r="A132" s="18" t="s">
        <v>8</v>
      </c>
      <c r="B132" s="27">
        <f>Tableau!E141</f>
        <v>0</v>
      </c>
      <c r="C132" s="29">
        <f>Tableau!F141</f>
        <v>0</v>
      </c>
      <c r="D132" s="28">
        <f>Tableau!G141</f>
        <v>0</v>
      </c>
      <c r="E132" s="18" t="s">
        <v>9</v>
      </c>
      <c r="F132" s="23">
        <f>Tableau!I141</f>
        <v>0</v>
      </c>
      <c r="G132" s="23">
        <f>Tableau!J141</f>
        <v>0</v>
      </c>
      <c r="H132" s="24">
        <f>Tableau!K141</f>
        <v>0</v>
      </c>
      <c r="J132" s="32">
        <f>Tableau!C141</f>
        <v>0</v>
      </c>
      <c r="K132" s="32">
        <f>Tableau!B141</f>
        <v>0</v>
      </c>
      <c r="L132" s="36">
        <f t="shared" si="4"/>
        <v>0</v>
      </c>
      <c r="M132" s="36">
        <f t="shared" si="5"/>
        <v>0</v>
      </c>
      <c r="N132" s="33"/>
      <c r="O132" s="33"/>
      <c r="P132" s="33"/>
      <c r="Q132" s="32">
        <f>Tableau!N141</f>
        <v>0</v>
      </c>
    </row>
    <row r="133" spans="1:17" ht="12.75">
      <c r="A133" s="18" t="s">
        <v>8</v>
      </c>
      <c r="B133" s="27">
        <f>Tableau!E142</f>
        <v>0</v>
      </c>
      <c r="C133" s="29">
        <f>Tableau!F142</f>
        <v>0</v>
      </c>
      <c r="D133" s="28">
        <f>Tableau!G142</f>
        <v>0</v>
      </c>
      <c r="E133" s="18" t="s">
        <v>9</v>
      </c>
      <c r="F133" s="23">
        <f>Tableau!I142</f>
        <v>0</v>
      </c>
      <c r="G133" s="23">
        <f>Tableau!J142</f>
        <v>0</v>
      </c>
      <c r="H133" s="24">
        <f>Tableau!K142</f>
        <v>0</v>
      </c>
      <c r="J133" s="32">
        <f>Tableau!C142</f>
        <v>0</v>
      </c>
      <c r="K133" s="32">
        <f>Tableau!B142</f>
        <v>0</v>
      </c>
      <c r="L133" s="36">
        <f t="shared" si="4"/>
        <v>0</v>
      </c>
      <c r="M133" s="36">
        <f t="shared" si="5"/>
        <v>0</v>
      </c>
      <c r="N133" s="33"/>
      <c r="O133" s="33"/>
      <c r="P133" s="33"/>
      <c r="Q133" s="32">
        <f>Tableau!N142</f>
        <v>0</v>
      </c>
    </row>
    <row r="134" spans="1:17" ht="12.75">
      <c r="A134" s="18" t="s">
        <v>8</v>
      </c>
      <c r="B134" s="27">
        <f>Tableau!E143</f>
        <v>0</v>
      </c>
      <c r="C134" s="29">
        <f>Tableau!F143</f>
        <v>0</v>
      </c>
      <c r="D134" s="28">
        <f>Tableau!G143</f>
        <v>0</v>
      </c>
      <c r="E134" s="18" t="s">
        <v>9</v>
      </c>
      <c r="F134" s="23">
        <f>Tableau!I143</f>
        <v>0</v>
      </c>
      <c r="G134" s="23">
        <f>Tableau!J143</f>
        <v>0</v>
      </c>
      <c r="H134" s="24">
        <f>Tableau!K143</f>
        <v>0</v>
      </c>
      <c r="J134" s="32">
        <f>Tableau!C143</f>
        <v>0</v>
      </c>
      <c r="K134" s="32">
        <f>Tableau!B143</f>
        <v>0</v>
      </c>
      <c r="L134" s="36">
        <f t="shared" si="4"/>
        <v>0</v>
      </c>
      <c r="M134" s="36">
        <f t="shared" si="5"/>
        <v>0</v>
      </c>
      <c r="N134" s="33"/>
      <c r="O134" s="33"/>
      <c r="P134" s="33"/>
      <c r="Q134" s="32">
        <f>Tableau!N143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2018-06-28T13:50:46Z</cp:lastPrinted>
  <dcterms:created xsi:type="dcterms:W3CDTF">2004-03-22T08:53:17Z</dcterms:created>
  <dcterms:modified xsi:type="dcterms:W3CDTF">2018-06-28T13:55:10Z</dcterms:modified>
  <cp:category/>
  <cp:version/>
  <cp:contentType/>
  <cp:contentStatus/>
</cp:coreProperties>
</file>